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ATO\Documents\事務使用\紫芳会\利用申請書\施設使用許可申請書および利用者名簿\"/>
    </mc:Choice>
  </mc:AlternateContent>
  <bookViews>
    <workbookView xWindow="0" yWindow="0" windowWidth="28800" windowHeight="12450"/>
  </bookViews>
  <sheets>
    <sheet name="印刷タイプ" sheetId="1" r:id="rId1"/>
    <sheet name="入力タイプ(自動計算)" sheetId="4" r:id="rId2"/>
    <sheet name="記入例(印刷タイプ)" sheetId="6" r:id="rId3"/>
    <sheet name="記入例(入力タイプ)" sheetId="7" r:id="rId4"/>
  </sheets>
  <definedNames>
    <definedName name="_xlnm.Print_Area" localSheetId="0">印刷タイプ!$A$1:$Z$31</definedName>
    <definedName name="_xlnm.Print_Area" localSheetId="2">'記入例(印刷タイプ)'!$A$1:$Z$31</definedName>
    <definedName name="_xlnm.Print_Area" localSheetId="3">'記入例(入力タイプ)'!$A$1:$AS$32</definedName>
    <definedName name="_xlnm.Print_Area" localSheetId="1">'入力タイプ(自動計算)'!$A$1:$AS$32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J21" i="7" l="1"/>
  <c r="AK21" i="7"/>
  <c r="AO21" i="7"/>
  <c r="AJ21" i="4"/>
  <c r="AK21" i="4"/>
  <c r="AO21" i="4"/>
  <c r="AS25" i="7" l="1"/>
  <c r="R25" i="7"/>
  <c r="R24" i="7"/>
  <c r="AS24" i="7" s="1"/>
  <c r="R23" i="7"/>
  <c r="AS23" i="7" s="1"/>
  <c r="AQ20" i="7"/>
  <c r="AP20" i="7" s="1"/>
  <c r="AM20" i="7"/>
  <c r="AL20" i="7" s="1"/>
  <c r="AG20" i="7"/>
  <c r="AF20" i="7" s="1"/>
  <c r="Z20" i="7"/>
  <c r="Y20" i="7"/>
  <c r="X20" i="7"/>
  <c r="W20" i="7"/>
  <c r="V20" i="7"/>
  <c r="U20" i="7"/>
  <c r="T20" i="7"/>
  <c r="S20" i="7"/>
  <c r="R20" i="7"/>
  <c r="AS20" i="7" s="1"/>
  <c r="Q20" i="7"/>
  <c r="P20" i="7"/>
  <c r="O20" i="7"/>
  <c r="N20" i="7"/>
  <c r="M20" i="7"/>
  <c r="L20" i="7"/>
  <c r="AQ19" i="7"/>
  <c r="AP19" i="7" s="1"/>
  <c r="AM19" i="7"/>
  <c r="AL19" i="7" s="1"/>
  <c r="AG19" i="7"/>
  <c r="AF19" i="7" s="1"/>
  <c r="AR19" i="7" s="1"/>
  <c r="Z19" i="7"/>
  <c r="Y19" i="7"/>
  <c r="X19" i="7"/>
  <c r="W19" i="7"/>
  <c r="V19" i="7"/>
  <c r="U19" i="7"/>
  <c r="T19" i="7"/>
  <c r="S19" i="7"/>
  <c r="R19" i="7"/>
  <c r="AS19" i="7" s="1"/>
  <c r="Q19" i="7"/>
  <c r="P19" i="7"/>
  <c r="O19" i="7"/>
  <c r="N19" i="7"/>
  <c r="M19" i="7"/>
  <c r="L19" i="7"/>
  <c r="AQ18" i="7"/>
  <c r="AP18" i="7" s="1"/>
  <c r="AM18" i="7"/>
  <c r="AL18" i="7"/>
  <c r="AG18" i="7"/>
  <c r="AF18" i="7" s="1"/>
  <c r="Z18" i="7"/>
  <c r="Y18" i="7"/>
  <c r="X18" i="7"/>
  <c r="W18" i="7"/>
  <c r="V18" i="7"/>
  <c r="U18" i="7"/>
  <c r="T18" i="7"/>
  <c r="S18" i="7"/>
  <c r="R18" i="7"/>
  <c r="AS18" i="7" s="1"/>
  <c r="Q18" i="7"/>
  <c r="P18" i="7"/>
  <c r="O18" i="7"/>
  <c r="N18" i="7"/>
  <c r="M18" i="7"/>
  <c r="L18" i="7"/>
  <c r="AQ17" i="7"/>
  <c r="AP17" i="7"/>
  <c r="AM17" i="7"/>
  <c r="AL17" i="7" s="1"/>
  <c r="AG17" i="7"/>
  <c r="AF17" i="7" s="1"/>
  <c r="Z17" i="7"/>
  <c r="Y17" i="7"/>
  <c r="X17" i="7"/>
  <c r="W17" i="7"/>
  <c r="V17" i="7"/>
  <c r="U17" i="7"/>
  <c r="T17" i="7"/>
  <c r="S17" i="7"/>
  <c r="R17" i="7"/>
  <c r="AS17" i="7" s="1"/>
  <c r="Q17" i="7"/>
  <c r="P17" i="7"/>
  <c r="O17" i="7"/>
  <c r="N17" i="7"/>
  <c r="M17" i="7"/>
  <c r="L17" i="7"/>
  <c r="AQ16" i="7"/>
  <c r="AP16" i="7" s="1"/>
  <c r="AM16" i="7"/>
  <c r="AL16" i="7" s="1"/>
  <c r="AG16" i="7"/>
  <c r="AF16" i="7"/>
  <c r="AR16" i="7" s="1"/>
  <c r="Z16" i="7"/>
  <c r="Y16" i="7"/>
  <c r="X16" i="7"/>
  <c r="W16" i="7"/>
  <c r="V16" i="7"/>
  <c r="U16" i="7"/>
  <c r="T16" i="7"/>
  <c r="S16" i="7"/>
  <c r="R16" i="7"/>
  <c r="AS16" i="7" s="1"/>
  <c r="Q16" i="7"/>
  <c r="P16" i="7"/>
  <c r="O16" i="7"/>
  <c r="N16" i="7"/>
  <c r="M16" i="7"/>
  <c r="L16" i="7"/>
  <c r="AQ15" i="7"/>
  <c r="AP15" i="7" s="1"/>
  <c r="AM15" i="7"/>
  <c r="AL15" i="7"/>
  <c r="AG15" i="7"/>
  <c r="AF15" i="7" s="1"/>
  <c r="AR15" i="7" s="1"/>
  <c r="Z15" i="7"/>
  <c r="Y15" i="7"/>
  <c r="X15" i="7"/>
  <c r="W15" i="7"/>
  <c r="V15" i="7"/>
  <c r="U15" i="7"/>
  <c r="T15" i="7"/>
  <c r="S15" i="7"/>
  <c r="R15" i="7"/>
  <c r="AS15" i="7" s="1"/>
  <c r="Q15" i="7"/>
  <c r="P15" i="7"/>
  <c r="O15" i="7"/>
  <c r="N15" i="7"/>
  <c r="M15" i="7"/>
  <c r="L15" i="7"/>
  <c r="AQ14" i="7"/>
  <c r="AP14" i="7" s="1"/>
  <c r="Y14" i="7"/>
  <c r="X14" i="7"/>
  <c r="W14" i="7"/>
  <c r="V14" i="7"/>
  <c r="U14" i="7"/>
  <c r="T14" i="7"/>
  <c r="S14" i="7"/>
  <c r="Z14" i="7" s="1"/>
  <c r="Q14" i="7"/>
  <c r="P14" i="7"/>
  <c r="O14" i="7"/>
  <c r="N14" i="7"/>
  <c r="M14" i="7"/>
  <c r="L14" i="7"/>
  <c r="R14" i="7" s="1"/>
  <c r="AQ13" i="7"/>
  <c r="AP13" i="7" s="1"/>
  <c r="AR13" i="7"/>
  <c r="Y13" i="7"/>
  <c r="X13" i="7"/>
  <c r="W13" i="7"/>
  <c r="V13" i="7"/>
  <c r="U13" i="7"/>
  <c r="Z13" i="7" s="1"/>
  <c r="T13" i="7"/>
  <c r="S13" i="7"/>
  <c r="Q13" i="7"/>
  <c r="P13" i="7"/>
  <c r="O13" i="7"/>
  <c r="N13" i="7"/>
  <c r="M13" i="7"/>
  <c r="L13" i="7"/>
  <c r="AQ12" i="7"/>
  <c r="AP12" i="7" s="1"/>
  <c r="Y12" i="7"/>
  <c r="X12" i="7"/>
  <c r="W12" i="7"/>
  <c r="V12" i="7"/>
  <c r="U12" i="7"/>
  <c r="T12" i="7"/>
  <c r="S12" i="7"/>
  <c r="Q12" i="7"/>
  <c r="P12" i="7"/>
  <c r="O12" i="7"/>
  <c r="N12" i="7"/>
  <c r="M12" i="7"/>
  <c r="L12" i="7"/>
  <c r="AQ11" i="7"/>
  <c r="AP11" i="7" s="1"/>
  <c r="AR11" i="7"/>
  <c r="Y11" i="7"/>
  <c r="X11" i="7"/>
  <c r="W11" i="7"/>
  <c r="V11" i="7"/>
  <c r="U11" i="7"/>
  <c r="T11" i="7"/>
  <c r="S11" i="7"/>
  <c r="Z11" i="7" s="1"/>
  <c r="Q11" i="7"/>
  <c r="P11" i="7"/>
  <c r="O11" i="7"/>
  <c r="N11" i="7"/>
  <c r="M11" i="7"/>
  <c r="L11" i="7"/>
  <c r="R11" i="7" s="1"/>
  <c r="AQ10" i="7"/>
  <c r="AP10" i="7" s="1"/>
  <c r="AR10" i="7"/>
  <c r="Y10" i="7"/>
  <c r="X10" i="7"/>
  <c r="W10" i="7"/>
  <c r="V10" i="7"/>
  <c r="U10" i="7"/>
  <c r="T10" i="7"/>
  <c r="S10" i="7"/>
  <c r="Q10" i="7"/>
  <c r="P10" i="7"/>
  <c r="O10" i="7"/>
  <c r="N10" i="7"/>
  <c r="M10" i="7"/>
  <c r="L10" i="7"/>
  <c r="AQ9" i="7"/>
  <c r="AP9" i="7" s="1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AQ8" i="7"/>
  <c r="AP8" i="7" s="1"/>
  <c r="Y8" i="7"/>
  <c r="X8" i="7"/>
  <c r="W8" i="7"/>
  <c r="V8" i="7"/>
  <c r="U8" i="7"/>
  <c r="T8" i="7"/>
  <c r="S8" i="7"/>
  <c r="Q8" i="7"/>
  <c r="P8" i="7"/>
  <c r="O8" i="7"/>
  <c r="N8" i="7"/>
  <c r="M8" i="7"/>
  <c r="L8" i="7"/>
  <c r="AQ7" i="7"/>
  <c r="AP7" i="7" s="1"/>
  <c r="AR7" i="7"/>
  <c r="Y7" i="7"/>
  <c r="X7" i="7"/>
  <c r="W7" i="7"/>
  <c r="V7" i="7"/>
  <c r="U7" i="7"/>
  <c r="T7" i="7"/>
  <c r="S7" i="7"/>
  <c r="Q7" i="7"/>
  <c r="P7" i="7"/>
  <c r="R7" i="7" s="1"/>
  <c r="O7" i="7"/>
  <c r="N7" i="7"/>
  <c r="M7" i="7"/>
  <c r="L7" i="7"/>
  <c r="AQ6" i="7"/>
  <c r="AP6" i="7" s="1"/>
  <c r="Y6" i="7"/>
  <c r="X6" i="7"/>
  <c r="W6" i="7"/>
  <c r="V6" i="7"/>
  <c r="U6" i="7"/>
  <c r="T6" i="7"/>
  <c r="S6" i="7"/>
  <c r="Q6" i="7"/>
  <c r="P6" i="7"/>
  <c r="O6" i="7"/>
  <c r="N6" i="7"/>
  <c r="M6" i="7"/>
  <c r="L6" i="7"/>
  <c r="R24" i="4"/>
  <c r="AS24" i="4" s="1"/>
  <c r="R25" i="4"/>
  <c r="AS25" i="4" s="1"/>
  <c r="R23" i="4"/>
  <c r="AS23" i="4" s="1"/>
  <c r="R12" i="7" l="1"/>
  <c r="R13" i="7"/>
  <c r="AR18" i="7"/>
  <c r="AS26" i="7"/>
  <c r="Z7" i="7"/>
  <c r="Z8" i="7"/>
  <c r="Z21" i="7" s="1"/>
  <c r="Z10" i="7"/>
  <c r="AS10" i="7" s="1"/>
  <c r="R8" i="7"/>
  <c r="R10" i="7"/>
  <c r="AR17" i="7"/>
  <c r="Z6" i="7"/>
  <c r="R6" i="7"/>
  <c r="Z12" i="7"/>
  <c r="AS12" i="7" s="1"/>
  <c r="AS26" i="4"/>
  <c r="AS13" i="7"/>
  <c r="AS14" i="7"/>
  <c r="AS11" i="7"/>
  <c r="AR8" i="7"/>
  <c r="AS7" i="7"/>
  <c r="AR9" i="7"/>
  <c r="AS9" i="7" s="1"/>
  <c r="AR14" i="7"/>
  <c r="AI21" i="7"/>
  <c r="AH21" i="7"/>
  <c r="AB21" i="7"/>
  <c r="AA21" i="7"/>
  <c r="AR6" i="7"/>
  <c r="AS6" i="7" s="1"/>
  <c r="AE21" i="7"/>
  <c r="AD21" i="7"/>
  <c r="AC21" i="7"/>
  <c r="AN21" i="7"/>
  <c r="AR12" i="7"/>
  <c r="AR20" i="7"/>
  <c r="R21" i="7"/>
  <c r="AQ7" i="4"/>
  <c r="AP7" i="4" s="1"/>
  <c r="AQ8" i="4"/>
  <c r="AP8" i="4" s="1"/>
  <c r="AQ9" i="4"/>
  <c r="AP9" i="4" s="1"/>
  <c r="AQ10" i="4"/>
  <c r="AP10" i="4" s="1"/>
  <c r="AQ11" i="4"/>
  <c r="AP11" i="4" s="1"/>
  <c r="AQ12" i="4"/>
  <c r="AP12" i="4" s="1"/>
  <c r="AQ13" i="4"/>
  <c r="AP13" i="4" s="1"/>
  <c r="AQ14" i="4"/>
  <c r="AP14" i="4" s="1"/>
  <c r="AQ15" i="4"/>
  <c r="AP15" i="4" s="1"/>
  <c r="AQ16" i="4"/>
  <c r="AP16" i="4" s="1"/>
  <c r="AQ17" i="4"/>
  <c r="AP17" i="4" s="1"/>
  <c r="AQ18" i="4"/>
  <c r="AP18" i="4" s="1"/>
  <c r="AQ19" i="4"/>
  <c r="AP19" i="4" s="1"/>
  <c r="AQ20" i="4"/>
  <c r="AP20" i="4" s="1"/>
  <c r="AM7" i="4"/>
  <c r="AL7" i="4" s="1"/>
  <c r="AM8" i="4"/>
  <c r="AL8" i="4" s="1"/>
  <c r="AM9" i="4"/>
  <c r="AL9" i="4" s="1"/>
  <c r="AM10" i="4"/>
  <c r="AL10" i="4" s="1"/>
  <c r="AM11" i="4"/>
  <c r="AL11" i="4" s="1"/>
  <c r="AM12" i="4"/>
  <c r="AL12" i="4" s="1"/>
  <c r="AM13" i="4"/>
  <c r="AL13" i="4" s="1"/>
  <c r="AM14" i="4"/>
  <c r="AL14" i="4" s="1"/>
  <c r="AM15" i="4"/>
  <c r="AL15" i="4" s="1"/>
  <c r="AM16" i="4"/>
  <c r="AL16" i="4" s="1"/>
  <c r="AM17" i="4"/>
  <c r="AL17" i="4" s="1"/>
  <c r="AM18" i="4"/>
  <c r="AL18" i="4" s="1"/>
  <c r="AM19" i="4"/>
  <c r="AL19" i="4" s="1"/>
  <c r="AM20" i="4"/>
  <c r="AL20" i="4" s="1"/>
  <c r="AG7" i="4"/>
  <c r="AF7" i="4" s="1"/>
  <c r="AG8" i="4"/>
  <c r="AF8" i="4" s="1"/>
  <c r="AG9" i="4"/>
  <c r="AF9" i="4" s="1"/>
  <c r="AG10" i="4"/>
  <c r="AF10" i="4" s="1"/>
  <c r="AG11" i="4"/>
  <c r="AF11" i="4" s="1"/>
  <c r="AG12" i="4"/>
  <c r="AF12" i="4" s="1"/>
  <c r="AG13" i="4"/>
  <c r="AF13" i="4" s="1"/>
  <c r="AG14" i="4"/>
  <c r="AF14" i="4" s="1"/>
  <c r="AG15" i="4"/>
  <c r="AF15" i="4" s="1"/>
  <c r="AG16" i="4"/>
  <c r="AF16" i="4" s="1"/>
  <c r="AG17" i="4"/>
  <c r="AF17" i="4" s="1"/>
  <c r="AG18" i="4"/>
  <c r="AF18" i="4" s="1"/>
  <c r="AG19" i="4"/>
  <c r="AF19" i="4" s="1"/>
  <c r="AG20" i="4"/>
  <c r="AF20" i="4" s="1"/>
  <c r="AQ6" i="4"/>
  <c r="AP6" i="4" s="1"/>
  <c r="AM6" i="4"/>
  <c r="AL6" i="4" s="1"/>
  <c r="AG6" i="4"/>
  <c r="AF6" i="4" s="1"/>
  <c r="AS8" i="7" l="1"/>
  <c r="AS21" i="7" s="1"/>
  <c r="AS27" i="7" s="1"/>
  <c r="AR6" i="4"/>
  <c r="AR20" i="4"/>
  <c r="AR19" i="4"/>
  <c r="AR18" i="4"/>
  <c r="AR17" i="4"/>
  <c r="AR16" i="4"/>
  <c r="AR15" i="4"/>
  <c r="AR14" i="4"/>
  <c r="AR13" i="4"/>
  <c r="AR12" i="4"/>
  <c r="AR11" i="4"/>
  <c r="AR10" i="4"/>
  <c r="AR9" i="4"/>
  <c r="AR8" i="4"/>
  <c r="AR7" i="4"/>
  <c r="AC21" i="4"/>
  <c r="AI21" i="4"/>
  <c r="AE21" i="4"/>
  <c r="AD21" i="4"/>
  <c r="AH21" i="4"/>
  <c r="AA21" i="4"/>
  <c r="AB21" i="4"/>
  <c r="AN21" i="4"/>
  <c r="L7" i="4" l="1"/>
  <c r="M7" i="4"/>
  <c r="N7" i="4"/>
  <c r="O7" i="4"/>
  <c r="P7" i="4"/>
  <c r="Q7" i="4"/>
  <c r="S7" i="4"/>
  <c r="T7" i="4"/>
  <c r="U7" i="4"/>
  <c r="V7" i="4"/>
  <c r="W7" i="4"/>
  <c r="X7" i="4"/>
  <c r="Y7" i="4"/>
  <c r="L8" i="4"/>
  <c r="M8" i="4"/>
  <c r="N8" i="4"/>
  <c r="R8" i="4" s="1"/>
  <c r="O8" i="4"/>
  <c r="P8" i="4"/>
  <c r="Q8" i="4"/>
  <c r="S8" i="4"/>
  <c r="Z8" i="4" s="1"/>
  <c r="T8" i="4"/>
  <c r="U8" i="4"/>
  <c r="V8" i="4"/>
  <c r="W8" i="4"/>
  <c r="X8" i="4"/>
  <c r="Y8" i="4"/>
  <c r="L9" i="4"/>
  <c r="R9" i="4" s="1"/>
  <c r="M9" i="4"/>
  <c r="N9" i="4"/>
  <c r="O9" i="4"/>
  <c r="P9" i="4"/>
  <c r="Q9" i="4"/>
  <c r="S9" i="4"/>
  <c r="Z9" i="4" s="1"/>
  <c r="T9" i="4"/>
  <c r="U9" i="4"/>
  <c r="V9" i="4"/>
  <c r="W9" i="4"/>
  <c r="X9" i="4"/>
  <c r="Y9" i="4"/>
  <c r="L10" i="4"/>
  <c r="R10" i="4" s="1"/>
  <c r="M10" i="4"/>
  <c r="N10" i="4"/>
  <c r="O10" i="4"/>
  <c r="P10" i="4"/>
  <c r="Q10" i="4"/>
  <c r="S10" i="4"/>
  <c r="T10" i="4"/>
  <c r="Z10" i="4" s="1"/>
  <c r="U10" i="4"/>
  <c r="V10" i="4"/>
  <c r="W10" i="4"/>
  <c r="X10" i="4"/>
  <c r="Y10" i="4"/>
  <c r="L11" i="4"/>
  <c r="R11" i="4" s="1"/>
  <c r="M11" i="4"/>
  <c r="N11" i="4"/>
  <c r="O11" i="4"/>
  <c r="P11" i="4"/>
  <c r="Q11" i="4"/>
  <c r="S11" i="4"/>
  <c r="Z11" i="4" s="1"/>
  <c r="T11" i="4"/>
  <c r="U11" i="4"/>
  <c r="V11" i="4"/>
  <c r="W11" i="4"/>
  <c r="X11" i="4"/>
  <c r="Y11" i="4"/>
  <c r="L12" i="4"/>
  <c r="M12" i="4"/>
  <c r="N12" i="4"/>
  <c r="O12" i="4"/>
  <c r="R12" i="4" s="1"/>
  <c r="P12" i="4"/>
  <c r="Q12" i="4"/>
  <c r="S12" i="4"/>
  <c r="T12" i="4"/>
  <c r="U12" i="4"/>
  <c r="V12" i="4"/>
  <c r="W12" i="4"/>
  <c r="Z12" i="4" s="1"/>
  <c r="X12" i="4"/>
  <c r="Y12" i="4"/>
  <c r="L13" i="4"/>
  <c r="M13" i="4"/>
  <c r="R13" i="4" s="1"/>
  <c r="N13" i="4"/>
  <c r="O13" i="4"/>
  <c r="P13" i="4"/>
  <c r="Q13" i="4"/>
  <c r="S13" i="4"/>
  <c r="Z13" i="4" s="1"/>
  <c r="T13" i="4"/>
  <c r="U13" i="4"/>
  <c r="V13" i="4"/>
  <c r="W13" i="4"/>
  <c r="X13" i="4"/>
  <c r="Y13" i="4"/>
  <c r="L14" i="4"/>
  <c r="R14" i="4" s="1"/>
  <c r="M14" i="4"/>
  <c r="N14" i="4"/>
  <c r="O14" i="4"/>
  <c r="P14" i="4"/>
  <c r="Q14" i="4"/>
  <c r="S14" i="4"/>
  <c r="Z14" i="4" s="1"/>
  <c r="T14" i="4"/>
  <c r="U14" i="4"/>
  <c r="V14" i="4"/>
  <c r="W14" i="4"/>
  <c r="X14" i="4"/>
  <c r="Y14" i="4"/>
  <c r="L15" i="4"/>
  <c r="M15" i="4"/>
  <c r="R15" i="4" s="1"/>
  <c r="N15" i="4"/>
  <c r="O15" i="4"/>
  <c r="P15" i="4"/>
  <c r="Q15" i="4"/>
  <c r="S15" i="4"/>
  <c r="T15" i="4"/>
  <c r="U15" i="4"/>
  <c r="Z15" i="4" s="1"/>
  <c r="V15" i="4"/>
  <c r="W15" i="4"/>
  <c r="X15" i="4"/>
  <c r="Y15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L20" i="4"/>
  <c r="M20" i="4"/>
  <c r="N20" i="4"/>
  <c r="O20" i="4"/>
  <c r="P20" i="4"/>
  <c r="Q20" i="4"/>
  <c r="S20" i="4"/>
  <c r="T20" i="4"/>
  <c r="U20" i="4"/>
  <c r="V20" i="4"/>
  <c r="W20" i="4"/>
  <c r="X20" i="4"/>
  <c r="Y20" i="4"/>
  <c r="Z20" i="4" l="1"/>
  <c r="R20" i="4"/>
  <c r="R7" i="4"/>
  <c r="AS12" i="4"/>
  <c r="AS13" i="4"/>
  <c r="AS14" i="4"/>
  <c r="AS16" i="4"/>
  <c r="AS8" i="4"/>
  <c r="AS17" i="4"/>
  <c r="AS9" i="4"/>
  <c r="AS15" i="4"/>
  <c r="AS18" i="4"/>
  <c r="AS10" i="4"/>
  <c r="AS19" i="4"/>
  <c r="AS11" i="4"/>
  <c r="Z7" i="4"/>
  <c r="Y6" i="4"/>
  <c r="X6" i="4"/>
  <c r="W6" i="4"/>
  <c r="V6" i="4"/>
  <c r="U6" i="4"/>
  <c r="T6" i="4"/>
  <c r="S6" i="4"/>
  <c r="Q6" i="4"/>
  <c r="P6" i="4"/>
  <c r="O6" i="4"/>
  <c r="N6" i="4"/>
  <c r="M6" i="4"/>
  <c r="L6" i="4"/>
  <c r="AS20" i="4" l="1"/>
  <c r="AS7" i="4"/>
  <c r="Z6" i="4"/>
  <c r="Z21" i="4" s="1"/>
  <c r="R6" i="4"/>
  <c r="R21" i="4" s="1"/>
  <c r="AS6" i="4" l="1"/>
  <c r="AS21" i="4" s="1"/>
  <c r="AS27" i="4" s="1"/>
</calcChain>
</file>

<file path=xl/sharedStrings.xml><?xml version="1.0" encoding="utf-8"?>
<sst xmlns="http://schemas.openxmlformats.org/spreadsheetml/2006/main" count="418" uniqueCount="83">
  <si>
    <t>泊数</t>
    <rPh sb="0" eb="1">
      <t>ハク</t>
    </rPh>
    <rPh sb="1" eb="2">
      <t>スウ</t>
    </rPh>
    <phoneticPr fontId="1"/>
  </si>
  <si>
    <t>利用者区分</t>
    <rPh sb="0" eb="3">
      <t>リヨウシャ</t>
    </rPh>
    <rPh sb="3" eb="5">
      <t>クブン</t>
    </rPh>
    <phoneticPr fontId="1"/>
  </si>
  <si>
    <t>年齢区分</t>
    <rPh sb="0" eb="2">
      <t>ネンレイ</t>
    </rPh>
    <rPh sb="2" eb="4">
      <t>クブン</t>
    </rPh>
    <phoneticPr fontId="1"/>
  </si>
  <si>
    <t>卒業期</t>
    <rPh sb="0" eb="2">
      <t>ソツギョウ</t>
    </rPh>
    <rPh sb="2" eb="3">
      <t>キ</t>
    </rPh>
    <phoneticPr fontId="1"/>
  </si>
  <si>
    <t>金額</t>
    <rPh sb="0" eb="2">
      <t>キンガク</t>
    </rPh>
    <phoneticPr fontId="1"/>
  </si>
  <si>
    <t>性別</t>
    <rPh sb="0" eb="2">
      <t>セイベツ</t>
    </rPh>
    <phoneticPr fontId="1"/>
  </si>
  <si>
    <t>利用予定者氏名</t>
    <rPh sb="0" eb="2">
      <t>リヨウ</t>
    </rPh>
    <rPh sb="2" eb="4">
      <t>ヨテイ</t>
    </rPh>
    <rPh sb="4" eb="5">
      <t>シャ</t>
    </rPh>
    <rPh sb="5" eb="6">
      <t>シ</t>
    </rPh>
    <rPh sb="6" eb="7">
      <t>ナ</t>
    </rPh>
    <phoneticPr fontId="1"/>
  </si>
  <si>
    <t>母校教員</t>
    <rPh sb="0" eb="2">
      <t>ボコウ</t>
    </rPh>
    <rPh sb="2" eb="4">
      <t>キョウイン</t>
    </rPh>
    <phoneticPr fontId="1"/>
  </si>
  <si>
    <t>会員</t>
    <rPh sb="0" eb="2">
      <t>カイイン</t>
    </rPh>
    <phoneticPr fontId="1"/>
  </si>
  <si>
    <t>会員家族</t>
    <rPh sb="0" eb="2">
      <t>カイイン</t>
    </rPh>
    <rPh sb="2" eb="4">
      <t>カゾク</t>
    </rPh>
    <phoneticPr fontId="1"/>
  </si>
  <si>
    <t>友人</t>
    <rPh sb="0" eb="2">
      <t>ユウジン</t>
    </rPh>
    <phoneticPr fontId="1"/>
  </si>
  <si>
    <t>高校生以上</t>
    <rPh sb="0" eb="3">
      <t>コウコウセイ</t>
    </rPh>
    <rPh sb="3" eb="5">
      <t>イジョウ</t>
    </rPh>
    <phoneticPr fontId="1"/>
  </si>
  <si>
    <t>小中学生</t>
    <rPh sb="0" eb="4">
      <t>ショウチュウガクセイ</t>
    </rPh>
    <phoneticPr fontId="1"/>
  </si>
  <si>
    <t>未就学児</t>
    <rPh sb="0" eb="4">
      <t>ミシュウガクジ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</si>
  <si>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</si>
  <si>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</si>
  <si>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在校生</t>
    <rPh sb="0" eb="3">
      <t>ザイコウセイ</t>
    </rPh>
    <phoneticPr fontId="1"/>
  </si>
  <si>
    <t>利用予定期間</t>
    <rPh sb="0" eb="2">
      <t>リヨウ</t>
    </rPh>
    <rPh sb="2" eb="4">
      <t>ヨテイ</t>
    </rPh>
    <rPh sb="4" eb="6">
      <t>キカン</t>
    </rPh>
    <phoneticPr fontId="1"/>
  </si>
  <si>
    <t>実際の利用日</t>
    <rPh sb="0" eb="2">
      <t>ジッサイ</t>
    </rPh>
    <rPh sb="3" eb="5">
      <t>リヨウ</t>
    </rPh>
    <rPh sb="5" eb="6">
      <t>ビ</t>
    </rPh>
    <phoneticPr fontId="1"/>
  </si>
  <si>
    <t>　　/　　</t>
    <phoneticPr fontId="1"/>
  </si>
  <si>
    <t>1)利用申込時に「利用予定者氏名」「利用予定期間」「利用者区分」「年齢区分」「性別」をご記入ください。</t>
    <rPh sb="2" eb="4">
      <t>リヨウ</t>
    </rPh>
    <rPh sb="4" eb="6">
      <t>モウシコミ</t>
    </rPh>
    <rPh sb="6" eb="7">
      <t>ジ</t>
    </rPh>
    <rPh sb="9" eb="11">
      <t>リヨウ</t>
    </rPh>
    <rPh sb="11" eb="13">
      <t>ヨテイ</t>
    </rPh>
    <rPh sb="13" eb="14">
      <t>シャ</t>
    </rPh>
    <rPh sb="14" eb="16">
      <t>シメイ</t>
    </rPh>
    <rPh sb="18" eb="20">
      <t>リヨウ</t>
    </rPh>
    <rPh sb="20" eb="22">
      <t>ヨテイ</t>
    </rPh>
    <rPh sb="22" eb="24">
      <t>キカン</t>
    </rPh>
    <rPh sb="26" eb="29">
      <t>リヨウシャ</t>
    </rPh>
    <rPh sb="29" eb="31">
      <t>クブン</t>
    </rPh>
    <rPh sb="33" eb="35">
      <t>ネンレイ</t>
    </rPh>
    <rPh sb="35" eb="37">
      <t>クブン</t>
    </rPh>
    <rPh sb="39" eb="41">
      <t>セイベツ</t>
    </rPh>
    <rPh sb="44" eb="46">
      <t>キニュウ</t>
    </rPh>
    <phoneticPr fontId="1"/>
  </si>
  <si>
    <t>3歳未満</t>
    <rPh sb="1" eb="2">
      <t>サイ</t>
    </rPh>
    <rPh sb="2" eb="4">
      <t>ミマン</t>
    </rPh>
    <phoneticPr fontId="1"/>
  </si>
  <si>
    <t>立川 学</t>
    <rPh sb="0" eb="2">
      <t>タチカワ</t>
    </rPh>
    <rPh sb="3" eb="4">
      <t>マナ</t>
    </rPh>
    <phoneticPr fontId="1"/>
  </si>
  <si>
    <t>立川 好子</t>
    <rPh sb="0" eb="2">
      <t>タチカワ</t>
    </rPh>
    <rPh sb="3" eb="5">
      <t>ヨシコ</t>
    </rPh>
    <phoneticPr fontId="1"/>
  </si>
  <si>
    <t>立川 修一</t>
    <rPh sb="0" eb="2">
      <t>タチカワ</t>
    </rPh>
    <rPh sb="3" eb="5">
      <t>シュウイチ</t>
    </rPh>
    <phoneticPr fontId="1"/>
  </si>
  <si>
    <t>立川 修二</t>
    <rPh sb="0" eb="2">
      <t>タチカワ</t>
    </rPh>
    <rPh sb="3" eb="5">
      <t>シュウジ</t>
    </rPh>
    <phoneticPr fontId="1"/>
  </si>
  <si>
    <t>東京 一郎</t>
    <rPh sb="0" eb="2">
      <t>トウキョウ</t>
    </rPh>
    <rPh sb="3" eb="5">
      <t>イチロウ</t>
    </rPh>
    <phoneticPr fontId="1"/>
  </si>
  <si>
    <t>東京 美子</t>
    <rPh sb="0" eb="2">
      <t>トウキョウ</t>
    </rPh>
    <rPh sb="3" eb="5">
      <t>ヨシコ</t>
    </rPh>
    <phoneticPr fontId="1"/>
  </si>
  <si>
    <t>東京 太郎</t>
    <rPh sb="0" eb="2">
      <t>トウキョウ</t>
    </rPh>
    <rPh sb="3" eb="5">
      <t>タロウ</t>
    </rPh>
    <phoneticPr fontId="1"/>
  </si>
  <si>
    <t>同上</t>
    <rPh sb="0" eb="2">
      <t>ドウジョウ</t>
    </rPh>
    <phoneticPr fontId="1"/>
  </si>
  <si>
    <t>〇</t>
  </si>
  <si>
    <t>〇</t>
    <phoneticPr fontId="1"/>
  </si>
  <si>
    <t>　8/9　</t>
    <phoneticPr fontId="1"/>
  </si>
  <si>
    <t>　　/10　</t>
    <phoneticPr fontId="1"/>
  </si>
  <si>
    <t>　　/11　</t>
    <phoneticPr fontId="1"/>
  </si>
  <si>
    <t>東京 花子</t>
    <rPh sb="0" eb="2">
      <t>トウキョウ</t>
    </rPh>
    <rPh sb="3" eb="5">
      <t>ハナコ</t>
    </rPh>
    <phoneticPr fontId="1"/>
  </si>
  <si>
    <t>合計</t>
    <rPh sb="0" eb="2">
      <t>ゴウケイ</t>
    </rPh>
    <phoneticPr fontId="1"/>
  </si>
  <si>
    <t>泊数計算</t>
    <rPh sb="0" eb="1">
      <t>ハク</t>
    </rPh>
    <rPh sb="1" eb="2">
      <t>スウ</t>
    </rPh>
    <rPh sb="2" eb="4">
      <t>ケイサン</t>
    </rPh>
    <phoneticPr fontId="1"/>
  </si>
  <si>
    <t>日帰り計算</t>
    <rPh sb="0" eb="2">
      <t>ヒガエ</t>
    </rPh>
    <rPh sb="3" eb="5">
      <t>ケイサン</t>
    </rPh>
    <phoneticPr fontId="1"/>
  </si>
  <si>
    <t>日帰</t>
    <rPh sb="0" eb="2">
      <t>ヒガエ</t>
    </rPh>
    <phoneticPr fontId="1"/>
  </si>
  <si>
    <t>宿泊単価</t>
    <rPh sb="0" eb="2">
      <t>シュクハク</t>
    </rPh>
    <rPh sb="2" eb="4">
      <t>タンカ</t>
    </rPh>
    <phoneticPr fontId="1"/>
  </si>
  <si>
    <t>在校生</t>
    <rPh sb="0" eb="3">
      <t>ザイコウセイ</t>
    </rPh>
    <phoneticPr fontId="1"/>
  </si>
  <si>
    <t>母校教員</t>
    <rPh sb="0" eb="2">
      <t>ボコウ</t>
    </rPh>
    <rPh sb="2" eb="4">
      <t>キョウイン</t>
    </rPh>
    <phoneticPr fontId="1"/>
  </si>
  <si>
    <t>会員</t>
    <rPh sb="0" eb="2">
      <t>カイイン</t>
    </rPh>
    <phoneticPr fontId="1"/>
  </si>
  <si>
    <t>会員家族</t>
    <rPh sb="0" eb="2">
      <t>カイイン</t>
    </rPh>
    <rPh sb="2" eb="4">
      <t>カゾク</t>
    </rPh>
    <phoneticPr fontId="1"/>
  </si>
  <si>
    <t>友人</t>
    <rPh sb="0" eb="2">
      <t>ユウジン</t>
    </rPh>
    <phoneticPr fontId="1"/>
  </si>
  <si>
    <t>高校生以上</t>
    <rPh sb="0" eb="3">
      <t>コウコウセイ</t>
    </rPh>
    <rPh sb="3" eb="5">
      <t>イジョウ</t>
    </rPh>
    <phoneticPr fontId="1"/>
  </si>
  <si>
    <t>小中学生</t>
    <rPh sb="0" eb="4">
      <t>ショウチュウガクセイ</t>
    </rPh>
    <phoneticPr fontId="1"/>
  </si>
  <si>
    <t>未就学児</t>
    <rPh sb="0" eb="4">
      <t>ミシュウガクジ</t>
    </rPh>
    <phoneticPr fontId="1"/>
  </si>
  <si>
    <t>3歳未満</t>
    <rPh sb="1" eb="2">
      <t>サイ</t>
    </rPh>
    <rPh sb="2" eb="4">
      <t>ミマン</t>
    </rPh>
    <phoneticPr fontId="1"/>
  </si>
  <si>
    <t>演算</t>
    <rPh sb="0" eb="2">
      <t>エンザン</t>
    </rPh>
    <phoneticPr fontId="1"/>
  </si>
  <si>
    <t>区分判定</t>
    <rPh sb="0" eb="2">
      <t>クブン</t>
    </rPh>
    <rPh sb="2" eb="4">
      <t>ハンテイ</t>
    </rPh>
    <phoneticPr fontId="1"/>
  </si>
  <si>
    <t>エラー判定</t>
    <rPh sb="3" eb="5">
      <t>ハンテイ</t>
    </rPh>
    <phoneticPr fontId="1"/>
  </si>
  <si>
    <t>区分の値</t>
    <rPh sb="0" eb="2">
      <t>クブン</t>
    </rPh>
    <rPh sb="3" eb="4">
      <t>アタイ</t>
    </rPh>
    <phoneticPr fontId="1"/>
  </si>
  <si>
    <t>※料金改定時は表中金額を変更する。</t>
    <rPh sb="1" eb="3">
      <t>リョウキン</t>
    </rPh>
    <rPh sb="3" eb="5">
      <t>カイテイ</t>
    </rPh>
    <rPh sb="5" eb="6">
      <t>ジ</t>
    </rPh>
    <rPh sb="7" eb="9">
      <t>ヒョウチュウ</t>
    </rPh>
    <rPh sb="9" eb="11">
      <t>キンガク</t>
    </rPh>
    <rPh sb="12" eb="14">
      <t>ヘンコウ</t>
    </rPh>
    <phoneticPr fontId="1"/>
  </si>
  <si>
    <t>高42</t>
    <rPh sb="0" eb="1">
      <t>コウ</t>
    </rPh>
    <phoneticPr fontId="1"/>
  </si>
  <si>
    <t>館山 新一</t>
    <rPh sb="0" eb="2">
      <t>タテヤマ</t>
    </rPh>
    <rPh sb="3" eb="5">
      <t>シンイチ</t>
    </rPh>
    <phoneticPr fontId="1"/>
  </si>
  <si>
    <t>8/9</t>
    <phoneticPr fontId="1"/>
  </si>
  <si>
    <t xml:space="preserve">  /  ~  /  </t>
    <phoneticPr fontId="1"/>
  </si>
  <si>
    <t>ご利用料金</t>
    <rPh sb="1" eb="3">
      <t>リヨウ</t>
    </rPh>
    <rPh sb="3" eb="5">
      <t>リョウキン</t>
    </rPh>
    <phoneticPr fontId="1"/>
  </si>
  <si>
    <t>　8/9~8/12　</t>
    <phoneticPr fontId="1"/>
  </si>
  <si>
    <t xml:space="preserve">  /12</t>
    <phoneticPr fontId="1"/>
  </si>
  <si>
    <t>3)ご利用後に「実際の利用日」を追記ご記入のうえ、事務局へ提出願います。</t>
    <rPh sb="3" eb="5">
      <t>リヨウ</t>
    </rPh>
    <rPh sb="5" eb="6">
      <t>ゴ</t>
    </rPh>
    <rPh sb="8" eb="10">
      <t>ジッサイ</t>
    </rPh>
    <rPh sb="11" eb="13">
      <t>リヨウ</t>
    </rPh>
    <rPh sb="13" eb="14">
      <t>ビ</t>
    </rPh>
    <rPh sb="16" eb="18">
      <t>ツイキ</t>
    </rPh>
    <rPh sb="19" eb="21">
      <t>キニュウ</t>
    </rPh>
    <rPh sb="25" eb="28">
      <t>ジムキョク</t>
    </rPh>
    <rPh sb="29" eb="31">
      <t>テイシュツ</t>
    </rPh>
    <rPh sb="31" eb="32">
      <t>ネガ</t>
    </rPh>
    <phoneticPr fontId="1"/>
  </si>
  <si>
    <t>利用者名簿</t>
    <rPh sb="0" eb="3">
      <t>リヨウシャ</t>
    </rPh>
    <rPh sb="3" eb="5">
      <t>メイボ</t>
    </rPh>
    <phoneticPr fontId="1"/>
  </si>
  <si>
    <t>2)申込時に利用予定が確定できない場合、仮にご記載いただき申請をお願いします。(後からの増員が難しい場合がございます。)</t>
    <rPh sb="2" eb="4">
      <t>モウシコミ</t>
    </rPh>
    <rPh sb="4" eb="5">
      <t>ジ</t>
    </rPh>
    <rPh sb="6" eb="8">
      <t>リヨウ</t>
    </rPh>
    <rPh sb="8" eb="10">
      <t>ヨテイ</t>
    </rPh>
    <rPh sb="11" eb="13">
      <t>カクテイ</t>
    </rPh>
    <rPh sb="17" eb="19">
      <t>バアイ</t>
    </rPh>
    <rPh sb="20" eb="21">
      <t>カリ</t>
    </rPh>
    <rPh sb="23" eb="25">
      <t>キサイ</t>
    </rPh>
    <rPh sb="29" eb="31">
      <t>シンセイ</t>
    </rPh>
    <rPh sb="33" eb="34">
      <t>ネガ</t>
    </rPh>
    <rPh sb="40" eb="41">
      <t>アト</t>
    </rPh>
    <rPh sb="44" eb="46">
      <t>ゾウイン</t>
    </rPh>
    <rPh sb="47" eb="48">
      <t>ムズカ</t>
    </rPh>
    <rPh sb="50" eb="52">
      <t>バアイ</t>
    </rPh>
    <phoneticPr fontId="1"/>
  </si>
  <si>
    <t>3)記入内容に誤りがある場合には、セルに色が付きます。確認の上、修正をお願いします。</t>
    <rPh sb="2" eb="4">
      <t>キニュウ</t>
    </rPh>
    <rPh sb="4" eb="6">
      <t>ナイヨウ</t>
    </rPh>
    <rPh sb="7" eb="8">
      <t>アヤマ</t>
    </rPh>
    <rPh sb="12" eb="14">
      <t>バアイ</t>
    </rPh>
    <rPh sb="20" eb="21">
      <t>イロ</t>
    </rPh>
    <rPh sb="22" eb="23">
      <t>ツ</t>
    </rPh>
    <rPh sb="27" eb="29">
      <t>カクニン</t>
    </rPh>
    <rPh sb="30" eb="31">
      <t>ウエ</t>
    </rPh>
    <rPh sb="32" eb="34">
      <t>シュウセイ</t>
    </rPh>
    <rPh sb="36" eb="37">
      <t>ネガ</t>
    </rPh>
    <phoneticPr fontId="1"/>
  </si>
  <si>
    <t>4)ご利用後に「実際の利用日」を追記ご記入のうえ、事務局へ提出願います。</t>
    <rPh sb="3" eb="5">
      <t>リヨウ</t>
    </rPh>
    <rPh sb="5" eb="6">
      <t>ゴ</t>
    </rPh>
    <rPh sb="8" eb="10">
      <t>ジッサイ</t>
    </rPh>
    <rPh sb="11" eb="13">
      <t>リヨウ</t>
    </rPh>
    <rPh sb="13" eb="14">
      <t>ビ</t>
    </rPh>
    <rPh sb="16" eb="18">
      <t>ツイキ</t>
    </rPh>
    <rPh sb="19" eb="21">
      <t>キニュウ</t>
    </rPh>
    <rPh sb="25" eb="28">
      <t>ジムキョク</t>
    </rPh>
    <rPh sb="29" eb="31">
      <t>テイシュツ</t>
    </rPh>
    <rPh sb="31" eb="32">
      <t>ネガ</t>
    </rPh>
    <phoneticPr fontId="1"/>
  </si>
  <si>
    <t>5)ご利用料金は自動的に計算されます。</t>
    <rPh sb="3" eb="5">
      <t>リヨウ</t>
    </rPh>
    <rPh sb="5" eb="7">
      <t>リョウキン</t>
    </rPh>
    <rPh sb="8" eb="11">
      <t>ジドウテキ</t>
    </rPh>
    <rPh sb="12" eb="14">
      <t>ケイサン</t>
    </rPh>
    <phoneticPr fontId="1"/>
  </si>
  <si>
    <t>4)ご利用料金は別表にてご確認ください。</t>
    <rPh sb="3" eb="5">
      <t>リヨウ</t>
    </rPh>
    <rPh sb="5" eb="7">
      <t>リョウキン</t>
    </rPh>
    <rPh sb="8" eb="10">
      <t>ベッピョウ</t>
    </rPh>
    <rPh sb="13" eb="15">
      <t>カクニン</t>
    </rPh>
    <phoneticPr fontId="1"/>
  </si>
  <si>
    <t>有償貸与品</t>
    <rPh sb="0" eb="2">
      <t>ユウショウ</t>
    </rPh>
    <rPh sb="2" eb="4">
      <t>タイヨ</t>
    </rPh>
    <rPh sb="4" eb="5">
      <t>ヒン</t>
    </rPh>
    <phoneticPr fontId="1"/>
  </si>
  <si>
    <t>単価</t>
    <rPh sb="0" eb="2">
      <t>タンカ</t>
    </rPh>
    <phoneticPr fontId="1"/>
  </si>
  <si>
    <t>お支払額合計</t>
    <rPh sb="1" eb="3">
      <t>シハライ</t>
    </rPh>
    <rPh sb="3" eb="4">
      <t>ガク</t>
    </rPh>
    <rPh sb="4" eb="6">
      <t>ゴウケイ</t>
    </rPh>
    <phoneticPr fontId="1"/>
  </si>
  <si>
    <t>BBQセット</t>
    <phoneticPr fontId="1"/>
  </si>
  <si>
    <t>数量</t>
    <rPh sb="0" eb="2">
      <t>スウリョウ</t>
    </rPh>
    <phoneticPr fontId="1"/>
  </si>
  <si>
    <t xml:space="preserve">  /    ~    /  </t>
    <phoneticPr fontId="1"/>
  </si>
  <si>
    <t>(a)</t>
    <phoneticPr fontId="1"/>
  </si>
  <si>
    <t>(b)</t>
    <phoneticPr fontId="1"/>
  </si>
  <si>
    <t>お支払額合計(a)+(b)</t>
    <rPh sb="1" eb="3">
      <t>シハライ</t>
    </rPh>
    <rPh sb="3" eb="4">
      <t>ガク</t>
    </rPh>
    <rPh sb="4" eb="6">
      <t>ゴウケイ</t>
    </rPh>
    <phoneticPr fontId="1"/>
  </si>
  <si>
    <t>2</t>
    <phoneticPr fontId="1"/>
  </si>
  <si>
    <t>　8/9~8/10　</t>
    <phoneticPr fontId="1"/>
  </si>
  <si>
    <t>2)申込時に利用予定が確定できない場合でも、仮にご記載いただき申請をお願いします。(後からの増員が難しい場合がございます。)</t>
    <rPh sb="2" eb="4">
      <t>モウシコミ</t>
    </rPh>
    <rPh sb="4" eb="5">
      <t>ジ</t>
    </rPh>
    <rPh sb="6" eb="8">
      <t>リヨウ</t>
    </rPh>
    <rPh sb="8" eb="10">
      <t>ヨテイ</t>
    </rPh>
    <rPh sb="11" eb="13">
      <t>カクテイ</t>
    </rPh>
    <rPh sb="17" eb="19">
      <t>バアイ</t>
    </rPh>
    <rPh sb="22" eb="23">
      <t>カリ</t>
    </rPh>
    <rPh sb="25" eb="27">
      <t>キサイ</t>
    </rPh>
    <rPh sb="31" eb="33">
      <t>シンセイ</t>
    </rPh>
    <rPh sb="35" eb="36">
      <t>ネガ</t>
    </rPh>
    <rPh sb="42" eb="43">
      <t>アト</t>
    </rPh>
    <rPh sb="46" eb="48">
      <t>ゾウイン</t>
    </rPh>
    <rPh sb="49" eb="50">
      <t>ムズカ</t>
    </rPh>
    <rPh sb="52" eb="54">
      <t>バアイ</t>
    </rPh>
    <phoneticPr fontId="1"/>
  </si>
  <si>
    <t>使用数量</t>
    <rPh sb="0" eb="2">
      <t>シヨウ</t>
    </rPh>
    <rPh sb="2" eb="4">
      <t>スウリョウ</t>
    </rPh>
    <phoneticPr fontId="1"/>
  </si>
  <si>
    <t>8/9~8/10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</si>
</sst>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_ 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 textRotation="255"/>
    </xf>
    <xf numFmtId="0" fontId="9" fillId="2" borderId="9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9" fillId="2" borderId="9" xfId="0" applyFont="1" applyFill="1" applyBorder="1" applyAlignment="1">
      <alignment vertical="center" textRotation="255"/>
    </xf>
    <xf numFmtId="0" fontId="0" fillId="2" borderId="6" xfId="0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0" fontId="0" fillId="2" borderId="12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0" fillId="2" borderId="1" xfId="0" applyFill="1" applyBorder="1">
      <alignment vertical="center"/>
    </xf>
    <xf numFmtId="0" fontId="8" fillId="2" borderId="1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49" fontId="0" fillId="0" borderId="6" xfId="0" applyNumberFormat="1" applyBorder="1" applyProtection="1">
      <alignment vertical="center"/>
      <protection locked="0"/>
    </xf>
    <xf numFmtId="49" fontId="0" fillId="0" borderId="7" xfId="0" applyNumberFormat="1" applyBorder="1" applyProtection="1">
      <alignment vertical="center"/>
      <protection locked="0"/>
    </xf>
    <xf numFmtId="49" fontId="0" fillId="0" borderId="12" xfId="0" applyNumberFormat="1" applyBorder="1" applyProtection="1">
      <alignment vertical="center"/>
      <protection locked="0"/>
    </xf>
    <xf numFmtId="49" fontId="0" fillId="0" borderId="8" xfId="0" applyNumberFormat="1" applyBorder="1" applyProtection="1">
      <alignment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49" fontId="0" fillId="0" borderId="12" xfId="0" applyNumberFormat="1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top"/>
      <protection locked="0"/>
    </xf>
    <xf numFmtId="49" fontId="0" fillId="0" borderId="7" xfId="0" applyNumberFormat="1" applyBorder="1" applyAlignment="1" applyProtection="1">
      <alignment horizontal="center" vertical="top"/>
      <protection locked="0"/>
    </xf>
    <xf numFmtId="49" fontId="0" fillId="0" borderId="8" xfId="0" applyNumberFormat="1" applyBorder="1" applyAlignment="1" applyProtection="1">
      <alignment horizontal="center" vertical="top"/>
      <protection locked="0"/>
    </xf>
    <xf numFmtId="49" fontId="8" fillId="0" borderId="6" xfId="0" applyNumberFormat="1" applyFont="1" applyBorder="1" applyAlignment="1" applyProtection="1">
      <alignment horizontal="center" vertical="center"/>
      <protection locked="0"/>
    </xf>
    <xf numFmtId="0" fontId="0" fillId="0" borderId="13" xfId="0" applyFill="1" applyBorder="1">
      <alignment vertical="center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top"/>
    </xf>
    <xf numFmtId="0" fontId="0" fillId="0" borderId="0" xfId="0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49" fontId="8" fillId="0" borderId="1" xfId="0" applyNumberFormat="1" applyFont="1" applyBorder="1" applyAlignment="1" applyProtection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 shrinkToFit="1"/>
    </xf>
    <xf numFmtId="0" fontId="0" fillId="2" borderId="6" xfId="0" applyFill="1" applyBorder="1" applyAlignment="1" applyProtection="1">
      <alignment horizontal="center" vertical="center"/>
    </xf>
    <xf numFmtId="49" fontId="0" fillId="0" borderId="6" xfId="0" applyNumberFormat="1" applyBorder="1" applyAlignment="1" applyProtection="1">
      <alignment horizontal="center" vertical="center"/>
    </xf>
    <xf numFmtId="49" fontId="8" fillId="0" borderId="6" xfId="0" applyNumberFormat="1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top"/>
    </xf>
    <xf numFmtId="176" fontId="0" fillId="0" borderId="6" xfId="0" applyNumberFormat="1" applyBorder="1" applyProtection="1">
      <alignment vertical="center"/>
    </xf>
    <xf numFmtId="0" fontId="0" fillId="2" borderId="7" xfId="0" applyFill="1" applyBorder="1" applyAlignment="1" applyProtection="1">
      <alignment horizontal="center" vertical="center"/>
    </xf>
    <xf numFmtId="49" fontId="0" fillId="0" borderId="7" xfId="0" applyNumberForma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top"/>
    </xf>
    <xf numFmtId="176" fontId="0" fillId="0" borderId="7" xfId="0" applyNumberFormat="1" applyBorder="1" applyProtection="1">
      <alignment vertical="center"/>
    </xf>
    <xf numFmtId="49" fontId="0" fillId="0" borderId="12" xfId="0" applyNumberForma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top"/>
    </xf>
    <xf numFmtId="176" fontId="0" fillId="0" borderId="12" xfId="0" applyNumberFormat="1" applyBorder="1" applyProtection="1">
      <alignment vertical="center"/>
    </xf>
    <xf numFmtId="0" fontId="0" fillId="2" borderId="8" xfId="0" applyFill="1" applyBorder="1" applyAlignment="1" applyProtection="1">
      <alignment horizontal="center" vertical="center"/>
    </xf>
    <xf numFmtId="49" fontId="0" fillId="0" borderId="8" xfId="0" applyNumberForma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top"/>
    </xf>
    <xf numFmtId="176" fontId="0" fillId="0" borderId="8" xfId="0" applyNumberFormat="1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Protection="1">
      <alignment vertical="center"/>
    </xf>
    <xf numFmtId="0" fontId="0" fillId="0" borderId="1" xfId="0" applyBorder="1" applyAlignment="1" applyProtection="1">
      <alignment horizontal="center" vertical="top"/>
    </xf>
    <xf numFmtId="0" fontId="0" fillId="0" borderId="0" xfId="0" applyAlignment="1" applyProtection="1">
      <alignment vertical="top"/>
    </xf>
    <xf numFmtId="49" fontId="0" fillId="0" borderId="6" xfId="0" applyNumberFormat="1" applyBorder="1" applyProtection="1">
      <alignment vertical="center"/>
    </xf>
    <xf numFmtId="0" fontId="0" fillId="0" borderId="6" xfId="0" applyBorder="1" applyProtection="1">
      <alignment vertical="center"/>
    </xf>
    <xf numFmtId="49" fontId="0" fillId="0" borderId="7" xfId="0" applyNumberFormat="1" applyBorder="1" applyProtection="1">
      <alignment vertical="center"/>
    </xf>
    <xf numFmtId="49" fontId="8" fillId="0" borderId="7" xfId="0" applyNumberFormat="1" applyFont="1" applyBorder="1" applyAlignment="1" applyProtection="1">
      <alignment horizontal="center" vertical="center"/>
    </xf>
    <xf numFmtId="0" fontId="0" fillId="0" borderId="7" xfId="0" applyBorder="1" applyProtection="1">
      <alignment vertical="center"/>
    </xf>
    <xf numFmtId="49" fontId="0" fillId="0" borderId="12" xfId="0" applyNumberFormat="1" applyBorder="1" applyProtection="1">
      <alignment vertical="center"/>
    </xf>
    <xf numFmtId="49" fontId="9" fillId="0" borderId="7" xfId="0" applyNumberFormat="1" applyFont="1" applyBorder="1" applyAlignment="1" applyProtection="1">
      <alignment horizontal="center" vertical="center"/>
    </xf>
    <xf numFmtId="0" fontId="0" fillId="0" borderId="12" xfId="0" applyBorder="1" applyProtection="1">
      <alignment vertical="center"/>
    </xf>
    <xf numFmtId="49" fontId="9" fillId="0" borderId="12" xfId="0" applyNumberFormat="1" applyFont="1" applyBorder="1" applyAlignment="1" applyProtection="1">
      <alignment horizontal="center" vertical="center"/>
    </xf>
    <xf numFmtId="49" fontId="0" fillId="0" borderId="8" xfId="0" applyNumberFormat="1" applyBorder="1" applyProtection="1">
      <alignment vertical="center"/>
    </xf>
    <xf numFmtId="0" fontId="9" fillId="2" borderId="9" xfId="0" applyFont="1" applyFill="1" applyBorder="1" applyAlignment="1" applyProtection="1">
      <alignment vertical="center" textRotation="255"/>
    </xf>
    <xf numFmtId="0" fontId="0" fillId="2" borderId="5" xfId="0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top" textRotation="255"/>
    </xf>
    <xf numFmtId="0" fontId="8" fillId="2" borderId="1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49" fontId="0" fillId="0" borderId="6" xfId="0" applyNumberFormat="1" applyBorder="1" applyAlignment="1" applyProtection="1">
      <alignment horizontal="center" vertical="top"/>
    </xf>
    <xf numFmtId="0" fontId="0" fillId="2" borderId="6" xfId="0" applyFill="1" applyBorder="1" applyAlignment="1" applyProtection="1">
      <alignment horizontal="center" vertical="top"/>
    </xf>
    <xf numFmtId="176" fontId="0" fillId="2" borderId="6" xfId="0" applyNumberFormat="1" applyFill="1" applyBorder="1" applyAlignment="1" applyProtection="1">
      <alignment vertical="top"/>
    </xf>
    <xf numFmtId="176" fontId="0" fillId="2" borderId="6" xfId="0" applyNumberFormat="1" applyFill="1" applyBorder="1" applyProtection="1">
      <alignment vertical="center"/>
    </xf>
    <xf numFmtId="49" fontId="0" fillId="0" borderId="7" xfId="0" applyNumberFormat="1" applyBorder="1" applyAlignment="1" applyProtection="1">
      <alignment horizontal="center" vertical="top"/>
    </xf>
    <xf numFmtId="0" fontId="0" fillId="2" borderId="7" xfId="0" applyFill="1" applyBorder="1" applyAlignment="1" applyProtection="1">
      <alignment horizontal="center" vertical="top"/>
    </xf>
    <xf numFmtId="176" fontId="0" fillId="2" borderId="7" xfId="0" applyNumberFormat="1" applyFill="1" applyBorder="1" applyAlignment="1" applyProtection="1">
      <alignment vertical="top"/>
    </xf>
    <xf numFmtId="176" fontId="0" fillId="2" borderId="7" xfId="0" applyNumberFormat="1" applyFill="1" applyBorder="1" applyProtection="1">
      <alignment vertical="center"/>
    </xf>
    <xf numFmtId="0" fontId="0" fillId="2" borderId="12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top"/>
    </xf>
    <xf numFmtId="176" fontId="0" fillId="2" borderId="12" xfId="0" applyNumberFormat="1" applyFill="1" applyBorder="1" applyAlignment="1" applyProtection="1">
      <alignment vertical="top"/>
    </xf>
    <xf numFmtId="176" fontId="0" fillId="2" borderId="12" xfId="0" applyNumberFormat="1" applyFill="1" applyBorder="1" applyProtection="1">
      <alignment vertical="center"/>
    </xf>
    <xf numFmtId="49" fontId="9" fillId="0" borderId="12" xfId="0" applyNumberFormat="1" applyFont="1" applyBorder="1" applyAlignment="1" applyProtection="1">
      <alignment vertical="center"/>
    </xf>
    <xf numFmtId="49" fontId="9" fillId="0" borderId="8" xfId="0" applyNumberFormat="1" applyFont="1" applyBorder="1" applyAlignment="1" applyProtection="1">
      <alignment vertical="center"/>
    </xf>
    <xf numFmtId="49" fontId="0" fillId="0" borderId="8" xfId="0" applyNumberFormat="1" applyBorder="1" applyAlignment="1" applyProtection="1">
      <alignment horizontal="center" vertical="top"/>
    </xf>
    <xf numFmtId="0" fontId="0" fillId="2" borderId="8" xfId="0" applyFill="1" applyBorder="1" applyAlignment="1" applyProtection="1">
      <alignment horizontal="center" vertical="top"/>
    </xf>
    <xf numFmtId="176" fontId="0" fillId="2" borderId="8" xfId="0" applyNumberFormat="1" applyFill="1" applyBorder="1" applyAlignment="1" applyProtection="1">
      <alignment vertical="top"/>
    </xf>
    <xf numFmtId="176" fontId="0" fillId="2" borderId="8" xfId="0" applyNumberFormat="1" applyFill="1" applyBorder="1" applyProtection="1">
      <alignment vertical="center"/>
    </xf>
    <xf numFmtId="0" fontId="8" fillId="2" borderId="1" xfId="0" applyFont="1" applyFill="1" applyBorder="1" applyProtection="1">
      <alignment vertical="center"/>
    </xf>
    <xf numFmtId="0" fontId="8" fillId="2" borderId="1" xfId="0" applyFont="1" applyFill="1" applyBorder="1" applyAlignment="1" applyProtection="1">
      <alignment horizontal="center" vertical="top"/>
    </xf>
    <xf numFmtId="0" fontId="0" fillId="2" borderId="1" xfId="0" applyFill="1" applyBorder="1" applyAlignment="1" applyProtection="1">
      <alignment horizontal="center" vertical="top"/>
    </xf>
    <xf numFmtId="176" fontId="0" fillId="2" borderId="1" xfId="0" applyNumberFormat="1" applyFill="1" applyBorder="1" applyProtection="1">
      <alignment vertical="center"/>
    </xf>
    <xf numFmtId="0" fontId="12" fillId="0" borderId="0" xfId="0" applyFont="1" applyFill="1" applyProtection="1">
      <alignment vertical="center"/>
    </xf>
    <xf numFmtId="0" fontId="0" fillId="0" borderId="0" xfId="0" applyNumberFormat="1" applyProtection="1">
      <alignment vertical="center"/>
    </xf>
    <xf numFmtId="49" fontId="0" fillId="0" borderId="6" xfId="0" applyNumberFormat="1" applyBorder="1" applyAlignment="1" applyProtection="1">
      <alignment horizontal="left" vertical="center"/>
    </xf>
    <xf numFmtId="49" fontId="0" fillId="0" borderId="7" xfId="0" applyNumberFormat="1" applyBorder="1" applyAlignment="1" applyProtection="1">
      <alignment horizontal="left" vertical="center"/>
    </xf>
    <xf numFmtId="49" fontId="0" fillId="0" borderId="12" xfId="0" applyNumberFormat="1" applyBorder="1" applyAlignment="1" applyProtection="1">
      <alignment horizontal="left" vertical="center"/>
    </xf>
    <xf numFmtId="49" fontId="0" fillId="0" borderId="8" xfId="0" applyNumberFormat="1" applyBorder="1" applyAlignment="1" applyProtection="1">
      <alignment horizontal="left" vertical="center"/>
    </xf>
    <xf numFmtId="0" fontId="0" fillId="0" borderId="9" xfId="0" applyBorder="1" applyAlignment="1" applyProtection="1">
      <alignment horizontal="center" vertical="center"/>
    </xf>
    <xf numFmtId="0" fontId="0" fillId="0" borderId="9" xfId="0" applyBorder="1" applyProtection="1">
      <alignment vertical="center"/>
    </xf>
    <xf numFmtId="0" fontId="0" fillId="0" borderId="9" xfId="0" applyBorder="1" applyAlignment="1" applyProtection="1">
      <alignment horizontal="center" vertical="top"/>
    </xf>
    <xf numFmtId="0" fontId="0" fillId="0" borderId="0" xfId="0" applyFill="1" applyBorder="1" applyAlignment="1" applyProtection="1">
      <alignment horizontal="center" vertical="center"/>
    </xf>
    <xf numFmtId="49" fontId="9" fillId="0" borderId="3" xfId="0" applyNumberFormat="1" applyFont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49" fontId="0" fillId="0" borderId="0" xfId="0" applyNumberFormat="1" applyBorder="1" applyAlignment="1" applyProtection="1">
      <alignment horizontal="left" vertical="center"/>
    </xf>
    <xf numFmtId="49" fontId="0" fillId="0" borderId="0" xfId="0" applyNumberFormat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 shrinkToFit="1"/>
    </xf>
    <xf numFmtId="176" fontId="0" fillId="0" borderId="15" xfId="0" applyNumberFormat="1" applyBorder="1" applyProtection="1">
      <alignment vertical="center"/>
    </xf>
    <xf numFmtId="176" fontId="0" fillId="0" borderId="3" xfId="0" applyNumberFormat="1" applyBorder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vertical="top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</xf>
    <xf numFmtId="0" fontId="0" fillId="2" borderId="1" xfId="0" applyFill="1" applyBorder="1" applyAlignment="1" applyProtection="1">
      <alignment vertical="top"/>
    </xf>
    <xf numFmtId="0" fontId="0" fillId="0" borderId="0" xfId="0" applyFill="1" applyProtection="1">
      <alignment vertical="center"/>
    </xf>
    <xf numFmtId="0" fontId="0" fillId="0" borderId="0" xfId="0" applyFill="1" applyBorder="1" applyAlignment="1">
      <alignment vertical="center"/>
    </xf>
    <xf numFmtId="176" fontId="0" fillId="2" borderId="1" xfId="0" applyNumberFormat="1" applyFill="1" applyBorder="1" applyAlignment="1" applyProtection="1">
      <alignment vertical="center"/>
    </xf>
    <xf numFmtId="0" fontId="9" fillId="0" borderId="0" xfId="0" applyFont="1" applyProtection="1">
      <alignment vertical="center"/>
    </xf>
    <xf numFmtId="0" fontId="8" fillId="0" borderId="0" xfId="0" applyFont="1" applyAlignment="1" applyProtection="1"/>
    <xf numFmtId="49" fontId="0" fillId="2" borderId="6" xfId="0" applyNumberFormat="1" applyFill="1" applyBorder="1" applyAlignment="1" applyProtection="1">
      <alignment horizontal="left" vertical="center"/>
    </xf>
    <xf numFmtId="49" fontId="0" fillId="2" borderId="7" xfId="0" applyNumberFormat="1" applyFill="1" applyBorder="1" applyAlignment="1" applyProtection="1">
      <alignment horizontal="left" vertical="center"/>
    </xf>
    <xf numFmtId="49" fontId="0" fillId="2" borderId="8" xfId="0" applyNumberFormat="1" applyFill="1" applyBorder="1" applyAlignment="1" applyProtection="1">
      <alignment horizontal="left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vertical="center"/>
    </xf>
    <xf numFmtId="176" fontId="0" fillId="0" borderId="3" xfId="0" applyNumberFormat="1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2" borderId="3" xfId="0" applyFill="1" applyBorder="1" applyAlignment="1" applyProtection="1">
      <alignment horizontal="center" vertical="center"/>
    </xf>
    <xf numFmtId="0" fontId="0" fillId="0" borderId="4" xfId="0" applyBorder="1" applyAlignment="1" applyProtection="1">
      <alignment vertical="center"/>
    </xf>
    <xf numFmtId="0" fontId="0" fillId="2" borderId="14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16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17" xfId="0" applyBorder="1" applyAlignment="1" applyProtection="1">
      <alignment vertical="center"/>
    </xf>
    <xf numFmtId="0" fontId="0" fillId="0" borderId="22" xfId="0" applyBorder="1" applyAlignment="1" applyProtection="1">
      <alignment vertical="center"/>
    </xf>
    <xf numFmtId="0" fontId="0" fillId="0" borderId="23" xfId="0" applyBorder="1" applyAlignment="1" applyProtection="1">
      <alignment vertical="center"/>
    </xf>
    <xf numFmtId="0" fontId="8" fillId="2" borderId="3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top" textRotation="255"/>
    </xf>
    <xf numFmtId="0" fontId="5" fillId="2" borderId="11" xfId="0" applyFont="1" applyFill="1" applyBorder="1" applyAlignment="1" applyProtection="1">
      <alignment horizontal="center" vertical="top" textRotation="255"/>
    </xf>
    <xf numFmtId="0" fontId="5" fillId="2" borderId="9" xfId="0" applyFont="1" applyFill="1" applyBorder="1" applyAlignment="1" applyProtection="1">
      <alignment horizontal="center" vertical="top" textRotation="255"/>
    </xf>
    <xf numFmtId="0" fontId="8" fillId="2" borderId="10" xfId="0" applyFont="1" applyFill="1" applyBorder="1" applyAlignment="1" applyProtection="1">
      <alignment horizontal="center" vertical="center" textRotation="255"/>
    </xf>
    <xf numFmtId="0" fontId="9" fillId="2" borderId="9" xfId="0" applyFont="1" applyFill="1" applyBorder="1" applyAlignment="1" applyProtection="1">
      <alignment vertical="center" textRotation="255"/>
    </xf>
    <xf numFmtId="0" fontId="7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4" fillId="2" borderId="10" xfId="0" applyFont="1" applyFill="1" applyBorder="1" applyAlignment="1" applyProtection="1">
      <alignment horizontal="center" vertical="top" textRotation="255" shrinkToFit="1"/>
    </xf>
    <xf numFmtId="0" fontId="4" fillId="2" borderId="11" xfId="0" applyFont="1" applyFill="1" applyBorder="1" applyAlignment="1" applyProtection="1">
      <alignment horizontal="center" vertical="top" textRotation="255" shrinkToFit="1"/>
    </xf>
    <xf numFmtId="0" fontId="4" fillId="2" borderId="9" xfId="0" applyFont="1" applyFill="1" applyBorder="1" applyAlignment="1" applyProtection="1">
      <alignment horizontal="center" vertical="top" textRotation="255" shrinkToFi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vertical="center"/>
    </xf>
    <xf numFmtId="0" fontId="13" fillId="2" borderId="5" xfId="0" applyFont="1" applyFill="1" applyBorder="1" applyAlignment="1">
      <alignment vertical="center"/>
    </xf>
    <xf numFmtId="177" fontId="0" fillId="2" borderId="25" xfId="0" applyNumberFormat="1" applyFill="1" applyBorder="1" applyAlignment="1">
      <alignment vertical="center"/>
    </xf>
    <xf numFmtId="177" fontId="0" fillId="2" borderId="26" xfId="0" applyNumberFormat="1" applyFill="1" applyBorder="1" applyAlignment="1">
      <alignment vertical="center"/>
    </xf>
    <xf numFmtId="177" fontId="0" fillId="2" borderId="27" xfId="0" applyNumberFormat="1" applyFill="1" applyBorder="1" applyAlignment="1">
      <alignment vertical="center"/>
    </xf>
    <xf numFmtId="177" fontId="0" fillId="2" borderId="28" xfId="0" applyNumberFormat="1" applyFill="1" applyBorder="1" applyAlignment="1">
      <alignment vertical="center"/>
    </xf>
    <xf numFmtId="177" fontId="0" fillId="2" borderId="29" xfId="0" applyNumberFormat="1" applyFill="1" applyBorder="1" applyAlignment="1">
      <alignment vertical="center"/>
    </xf>
    <xf numFmtId="177" fontId="0" fillId="2" borderId="30" xfId="0" applyNumberFormat="1" applyFill="1" applyBorder="1" applyAlignment="1">
      <alignment vertical="center"/>
    </xf>
    <xf numFmtId="177" fontId="0" fillId="2" borderId="31" xfId="0" applyNumberFormat="1" applyFill="1" applyBorder="1" applyAlignment="1">
      <alignment vertical="center"/>
    </xf>
    <xf numFmtId="177" fontId="0" fillId="2" borderId="32" xfId="0" applyNumberFormat="1" applyFill="1" applyBorder="1" applyAlignment="1">
      <alignment vertical="center"/>
    </xf>
    <xf numFmtId="177" fontId="0" fillId="2" borderId="33" xfId="0" applyNumberForma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5" fillId="2" borderId="10" xfId="0" applyFont="1" applyFill="1" applyBorder="1" applyAlignment="1">
      <alignment horizontal="center" vertical="top" textRotation="255" shrinkToFit="1"/>
    </xf>
    <xf numFmtId="0" fontId="0" fillId="2" borderId="11" xfId="0" applyFill="1" applyBorder="1" applyAlignment="1">
      <alignment horizontal="center" vertical="top" textRotation="255" shrinkToFit="1"/>
    </xf>
    <xf numFmtId="0" fontId="0" fillId="2" borderId="9" xfId="0" applyFill="1" applyBorder="1" applyAlignment="1">
      <alignment horizontal="center" vertical="top" textRotation="255" shrinkToFit="1"/>
    </xf>
    <xf numFmtId="0" fontId="9" fillId="2" borderId="3" xfId="0" applyFont="1" applyFill="1" applyBorder="1" applyAlignment="1">
      <alignment horizontal="center" vertical="top"/>
    </xf>
    <xf numFmtId="0" fontId="0" fillId="2" borderId="5" xfId="0" applyFill="1" applyBorder="1" applyAlignment="1">
      <alignment horizontal="center" vertical="top"/>
    </xf>
    <xf numFmtId="0" fontId="7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top" textRotation="255" shrinkToFit="1"/>
    </xf>
    <xf numFmtId="0" fontId="4" fillId="2" borderId="11" xfId="0" applyFont="1" applyFill="1" applyBorder="1" applyAlignment="1">
      <alignment horizontal="center" vertical="top" textRotation="255" shrinkToFit="1"/>
    </xf>
    <xf numFmtId="0" fontId="4" fillId="2" borderId="9" xfId="0" applyFont="1" applyFill="1" applyBorder="1" applyAlignment="1">
      <alignment horizontal="center" vertical="top" textRotation="255" shrinkToFit="1"/>
    </xf>
    <xf numFmtId="0" fontId="5" fillId="2" borderId="10" xfId="0" applyFont="1" applyFill="1" applyBorder="1" applyAlignment="1">
      <alignment horizontal="center" vertical="top" textRotation="255"/>
    </xf>
    <xf numFmtId="0" fontId="5" fillId="2" borderId="11" xfId="0" applyFont="1" applyFill="1" applyBorder="1" applyAlignment="1">
      <alignment horizontal="center" vertical="top" textRotation="255"/>
    </xf>
    <xf numFmtId="0" fontId="5" fillId="2" borderId="9" xfId="0" applyFont="1" applyFill="1" applyBorder="1" applyAlignment="1">
      <alignment horizontal="center" vertical="top" textRotation="255"/>
    </xf>
    <xf numFmtId="0" fontId="8" fillId="2" borderId="10" xfId="0" applyFont="1" applyFill="1" applyBorder="1" applyAlignment="1">
      <alignment horizontal="center" vertical="center" textRotation="255"/>
    </xf>
    <xf numFmtId="0" fontId="9" fillId="2" borderId="9" xfId="0" applyFont="1" applyFill="1" applyBorder="1" applyAlignment="1">
      <alignment vertical="center" textRotation="255"/>
    </xf>
    <xf numFmtId="0" fontId="10" fillId="2" borderId="10" xfId="0" applyFont="1" applyFill="1" applyBorder="1" applyAlignment="1">
      <alignment horizontal="center" vertical="top" textRotation="255" shrinkToFit="1"/>
    </xf>
    <xf numFmtId="0" fontId="11" fillId="2" borderId="11" xfId="0" applyFont="1" applyFill="1" applyBorder="1" applyAlignment="1">
      <alignment horizontal="center" vertical="top" textRotation="255" shrinkToFit="1"/>
    </xf>
    <xf numFmtId="0" fontId="11" fillId="2" borderId="9" xfId="0" applyFont="1" applyFill="1" applyBorder="1" applyAlignment="1">
      <alignment horizontal="center" vertical="top" textRotation="255" shrinkToFit="1"/>
    </xf>
    <xf numFmtId="0" fontId="0" fillId="2" borderId="4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 applyProtection="1">
      <alignment vertical="center"/>
    </xf>
    <xf numFmtId="0" fontId="13" fillId="2" borderId="5" xfId="0" applyFont="1" applyFill="1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0" fillId="0" borderId="19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4" xfId="0" applyBorder="1" applyAlignment="1" applyProtection="1">
      <alignment vertical="center"/>
    </xf>
    <xf numFmtId="177" fontId="0" fillId="2" borderId="25" xfId="0" applyNumberFormat="1" applyFill="1" applyBorder="1" applyAlignment="1" applyProtection="1">
      <alignment vertical="center"/>
    </xf>
    <xf numFmtId="177" fontId="0" fillId="2" borderId="26" xfId="0" applyNumberFormat="1" applyFill="1" applyBorder="1" applyAlignment="1" applyProtection="1">
      <alignment vertical="center"/>
    </xf>
    <xf numFmtId="177" fontId="0" fillId="2" borderId="27" xfId="0" applyNumberFormat="1" applyFill="1" applyBorder="1" applyAlignment="1" applyProtection="1">
      <alignment vertical="center"/>
    </xf>
    <xf numFmtId="177" fontId="0" fillId="2" borderId="28" xfId="0" applyNumberFormat="1" applyFill="1" applyBorder="1" applyAlignment="1" applyProtection="1">
      <alignment vertical="center"/>
    </xf>
    <xf numFmtId="177" fontId="0" fillId="2" borderId="29" xfId="0" applyNumberFormat="1" applyFill="1" applyBorder="1" applyAlignment="1" applyProtection="1">
      <alignment vertical="center"/>
    </xf>
    <xf numFmtId="177" fontId="0" fillId="2" borderId="30" xfId="0" applyNumberFormat="1" applyFill="1" applyBorder="1" applyAlignment="1" applyProtection="1">
      <alignment vertical="center"/>
    </xf>
    <xf numFmtId="177" fontId="0" fillId="2" borderId="31" xfId="0" applyNumberFormat="1" applyFill="1" applyBorder="1" applyAlignment="1" applyProtection="1">
      <alignment vertical="center"/>
    </xf>
    <xf numFmtId="177" fontId="0" fillId="2" borderId="32" xfId="0" applyNumberFormat="1" applyFill="1" applyBorder="1" applyAlignment="1" applyProtection="1">
      <alignment vertical="center"/>
    </xf>
    <xf numFmtId="177" fontId="0" fillId="2" borderId="33" xfId="0" applyNumberFormat="1" applyFill="1" applyBorder="1" applyAlignment="1" applyProtection="1">
      <alignment vertical="center"/>
    </xf>
    <xf numFmtId="0" fontId="0" fillId="2" borderId="3" xfId="0" applyFill="1" applyBorder="1" applyAlignment="1" applyProtection="1">
      <alignment vertical="center"/>
    </xf>
    <xf numFmtId="0" fontId="0" fillId="2" borderId="4" xfId="0" applyFill="1" applyBorder="1" applyAlignment="1" applyProtection="1">
      <alignment vertical="center"/>
    </xf>
    <xf numFmtId="0" fontId="0" fillId="2" borderId="5" xfId="0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horizontal="center" vertical="top" textRotation="255" shrinkToFit="1"/>
    </xf>
    <xf numFmtId="0" fontId="0" fillId="2" borderId="11" xfId="0" applyFill="1" applyBorder="1" applyAlignment="1" applyProtection="1">
      <alignment horizontal="center" vertical="top" textRotation="255" shrinkToFit="1"/>
    </xf>
    <xf numFmtId="0" fontId="0" fillId="2" borderId="9" xfId="0" applyFill="1" applyBorder="1" applyAlignment="1" applyProtection="1">
      <alignment horizontal="center" vertical="top" textRotation="255" shrinkToFit="1"/>
    </xf>
    <xf numFmtId="0" fontId="8" fillId="2" borderId="1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top"/>
    </xf>
    <xf numFmtId="0" fontId="0" fillId="2" borderId="5" xfId="0" applyFill="1" applyBorder="1" applyAlignment="1" applyProtection="1">
      <alignment horizontal="center" vertical="top"/>
    </xf>
    <xf numFmtId="0" fontId="10" fillId="2" borderId="10" xfId="0" applyFont="1" applyFill="1" applyBorder="1" applyAlignment="1" applyProtection="1">
      <alignment horizontal="center" vertical="top" textRotation="255" shrinkToFit="1"/>
    </xf>
    <xf numFmtId="0" fontId="11" fillId="2" borderId="11" xfId="0" applyFont="1" applyFill="1" applyBorder="1" applyAlignment="1" applyProtection="1">
      <alignment horizontal="center" vertical="top" textRotation="255" shrinkToFit="1"/>
    </xf>
    <xf numFmtId="0" fontId="11" fillId="2" borderId="9" xfId="0" applyFont="1" applyFill="1" applyBorder="1" applyAlignment="1" applyProtection="1">
      <alignment horizontal="center" vertical="top" textRotation="255" shrinkToFit="1"/>
    </xf>
    <xf numFmtId="49" fontId="9" fillId="0" borderId="7" xfId="0" applyNumberFormat="1" applyFont="1" applyBorder="1" applyAlignment="1" applyProtection="1">
      <alignment horizontal="center" vertical="center"/>
      <protection locked="0"/>
    </xf>
    <xf numFmtId="49" fontId="9" fillId="0" borderId="12" xfId="0" applyNumberFormat="1" applyFont="1" applyBorder="1" applyAlignment="1" applyProtection="1">
      <alignment horizontal="center" vertical="center"/>
      <protection locked="0"/>
    </xf>
    <xf numFmtId="49" fontId="9" fillId="0" borderId="8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510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4</xdr:row>
      <xdr:rowOff>180975</xdr:rowOff>
    </xdr:from>
    <xdr:to>
      <xdr:col>4</xdr:col>
      <xdr:colOff>0</xdr:colOff>
      <xdr:row>14</xdr:row>
      <xdr:rowOff>57149</xdr:rowOff>
    </xdr:to>
    <xdr:sp macro="" textlink="">
      <xdr:nvSpPr>
        <xdr:cNvPr id="2" name="角丸四角形 1"/>
        <xdr:cNvSpPr/>
      </xdr:nvSpPr>
      <xdr:spPr>
        <a:xfrm>
          <a:off x="152399" y="952500"/>
          <a:ext cx="2571751" cy="2228849"/>
        </a:xfrm>
        <a:prstGeom prst="roundRect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5</xdr:row>
      <xdr:rowOff>0</xdr:rowOff>
    </xdr:from>
    <xdr:to>
      <xdr:col>24</xdr:col>
      <xdr:colOff>0</xdr:colOff>
      <xdr:row>14</xdr:row>
      <xdr:rowOff>85725</xdr:rowOff>
    </xdr:to>
    <xdr:sp macro="" textlink="">
      <xdr:nvSpPr>
        <xdr:cNvPr id="3" name="角丸四角形 2"/>
        <xdr:cNvSpPr/>
      </xdr:nvSpPr>
      <xdr:spPr>
        <a:xfrm>
          <a:off x="5972175" y="981075"/>
          <a:ext cx="2200275" cy="2228850"/>
        </a:xfrm>
        <a:prstGeom prst="roundRect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38100</xdr:colOff>
      <xdr:row>4</xdr:row>
      <xdr:rowOff>209549</xdr:rowOff>
    </xdr:from>
    <xdr:to>
      <xdr:col>26</xdr:col>
      <xdr:colOff>1</xdr:colOff>
      <xdr:row>14</xdr:row>
      <xdr:rowOff>76199</xdr:rowOff>
    </xdr:to>
    <xdr:sp macro="" textlink="">
      <xdr:nvSpPr>
        <xdr:cNvPr id="4" name="角丸四角形 3"/>
        <xdr:cNvSpPr/>
      </xdr:nvSpPr>
      <xdr:spPr>
        <a:xfrm>
          <a:off x="8210550" y="981074"/>
          <a:ext cx="1181101" cy="2219325"/>
        </a:xfrm>
        <a:prstGeom prst="round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990600</xdr:colOff>
      <xdr:row>15</xdr:row>
      <xdr:rowOff>19051</xdr:rowOff>
    </xdr:from>
    <xdr:to>
      <xdr:col>3</xdr:col>
      <xdr:colOff>838200</xdr:colOff>
      <xdr:row>16</xdr:row>
      <xdr:rowOff>104775</xdr:rowOff>
    </xdr:to>
    <xdr:sp macro="" textlink="">
      <xdr:nvSpPr>
        <xdr:cNvPr id="5" name="角丸四角形吹き出し 4"/>
        <xdr:cNvSpPr/>
      </xdr:nvSpPr>
      <xdr:spPr>
        <a:xfrm>
          <a:off x="1247775" y="3381376"/>
          <a:ext cx="1390650" cy="323849"/>
        </a:xfrm>
        <a:prstGeom prst="wedgeRoundRectCallout">
          <a:avLst>
            <a:gd name="adj1" fmla="val -40262"/>
            <a:gd name="adj2" fmla="val -106755"/>
            <a:gd name="adj3" fmla="val 16667"/>
          </a:avLst>
        </a:prstGeom>
        <a:solidFill>
          <a:sysClr val="window" lastClr="FFFFFF"/>
        </a:solidFill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利用申込時に記入</a:t>
          </a:r>
        </a:p>
      </xdr:txBody>
    </xdr:sp>
    <xdr:clientData/>
  </xdr:twoCellAnchor>
  <xdr:twoCellAnchor>
    <xdr:from>
      <xdr:col>16</xdr:col>
      <xdr:colOff>0</xdr:colOff>
      <xdr:row>15</xdr:row>
      <xdr:rowOff>123826</xdr:rowOff>
    </xdr:from>
    <xdr:to>
      <xdr:col>23</xdr:col>
      <xdr:colOff>0</xdr:colOff>
      <xdr:row>16</xdr:row>
      <xdr:rowOff>228600</xdr:rowOff>
    </xdr:to>
    <xdr:sp macro="" textlink="">
      <xdr:nvSpPr>
        <xdr:cNvPr id="6" name="角丸四角形吹き出し 5"/>
        <xdr:cNvSpPr/>
      </xdr:nvSpPr>
      <xdr:spPr>
        <a:xfrm>
          <a:off x="6572250" y="3486151"/>
          <a:ext cx="1400175" cy="342899"/>
        </a:xfrm>
        <a:prstGeom prst="wedgeRoundRectCallout">
          <a:avLst>
            <a:gd name="adj1" fmla="val -44932"/>
            <a:gd name="adj2" fmla="val -125611"/>
            <a:gd name="adj3" fmla="val 16667"/>
          </a:avLst>
        </a:prstGeom>
        <a:solidFill>
          <a:sysClr val="window" lastClr="FFFFFF"/>
        </a:solidFill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利用申込時に記入</a:t>
          </a:r>
        </a:p>
      </xdr:txBody>
    </xdr:sp>
    <xdr:clientData/>
  </xdr:twoCellAnchor>
  <xdr:twoCellAnchor>
    <xdr:from>
      <xdr:col>4</xdr:col>
      <xdr:colOff>9525</xdr:colOff>
      <xdr:row>3</xdr:row>
      <xdr:rowOff>200025</xdr:rowOff>
    </xdr:from>
    <xdr:to>
      <xdr:col>13</xdr:col>
      <xdr:colOff>9525</xdr:colOff>
      <xdr:row>14</xdr:row>
      <xdr:rowOff>85725</xdr:rowOff>
    </xdr:to>
    <xdr:sp macro="" textlink="">
      <xdr:nvSpPr>
        <xdr:cNvPr id="7" name="角丸四角形 6"/>
        <xdr:cNvSpPr/>
      </xdr:nvSpPr>
      <xdr:spPr>
        <a:xfrm>
          <a:off x="2733675" y="762000"/>
          <a:ext cx="3248025" cy="2447925"/>
        </a:xfrm>
        <a:prstGeom prst="round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28576</xdr:colOff>
      <xdr:row>15</xdr:row>
      <xdr:rowOff>133351</xdr:rowOff>
    </xdr:from>
    <xdr:to>
      <xdr:col>8</xdr:col>
      <xdr:colOff>114301</xdr:colOff>
      <xdr:row>17</xdr:row>
      <xdr:rowOff>0</xdr:rowOff>
    </xdr:to>
    <xdr:sp macro="" textlink="">
      <xdr:nvSpPr>
        <xdr:cNvPr id="8" name="角丸四角形吹き出し 7"/>
        <xdr:cNvSpPr/>
      </xdr:nvSpPr>
      <xdr:spPr>
        <a:xfrm>
          <a:off x="3143251" y="3495676"/>
          <a:ext cx="1257300" cy="342899"/>
        </a:xfrm>
        <a:prstGeom prst="wedgeRoundRectCallout">
          <a:avLst>
            <a:gd name="adj1" fmla="val -40294"/>
            <a:gd name="adj2" fmla="val -128389"/>
            <a:gd name="adj3" fmla="val 16667"/>
          </a:avLst>
        </a:prstGeom>
        <a:solidFill>
          <a:sysClr val="window" lastClr="FFFFFF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ご利用後に記入</a:t>
          </a:r>
        </a:p>
      </xdr:txBody>
    </xdr:sp>
    <xdr:clientData/>
  </xdr:twoCellAnchor>
  <xdr:twoCellAnchor>
    <xdr:from>
      <xdr:col>23</xdr:col>
      <xdr:colOff>152400</xdr:colOff>
      <xdr:row>15</xdr:row>
      <xdr:rowOff>123826</xdr:rowOff>
    </xdr:from>
    <xdr:to>
      <xdr:col>25</xdr:col>
      <xdr:colOff>619126</xdr:colOff>
      <xdr:row>17</xdr:row>
      <xdr:rowOff>0</xdr:rowOff>
    </xdr:to>
    <xdr:sp macro="" textlink="">
      <xdr:nvSpPr>
        <xdr:cNvPr id="9" name="角丸四角形吹き出し 8"/>
        <xdr:cNvSpPr/>
      </xdr:nvSpPr>
      <xdr:spPr>
        <a:xfrm>
          <a:off x="8124825" y="3486151"/>
          <a:ext cx="1238251" cy="352424"/>
        </a:xfrm>
        <a:prstGeom prst="wedgeRoundRectCallout">
          <a:avLst>
            <a:gd name="adj1" fmla="val -34305"/>
            <a:gd name="adj2" fmla="val -129086"/>
            <a:gd name="adj3" fmla="val 16667"/>
          </a:avLst>
        </a:prstGeom>
        <a:solidFill>
          <a:sysClr val="window" lastClr="FFFFFF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ご利用後に記入</a:t>
          </a:r>
        </a:p>
      </xdr:txBody>
    </xdr:sp>
    <xdr:clientData/>
  </xdr:twoCellAnchor>
  <xdr:twoCellAnchor>
    <xdr:from>
      <xdr:col>13</xdr:col>
      <xdr:colOff>0</xdr:colOff>
      <xdr:row>20</xdr:row>
      <xdr:rowOff>0</xdr:rowOff>
    </xdr:from>
    <xdr:to>
      <xdr:col>24</xdr:col>
      <xdr:colOff>0</xdr:colOff>
      <xdr:row>21</xdr:row>
      <xdr:rowOff>0</xdr:rowOff>
    </xdr:to>
    <xdr:sp macro="" textlink="">
      <xdr:nvSpPr>
        <xdr:cNvPr id="10" name="角丸四角形 9"/>
        <xdr:cNvSpPr/>
      </xdr:nvSpPr>
      <xdr:spPr>
        <a:xfrm>
          <a:off x="5972175" y="5743575"/>
          <a:ext cx="2200275" cy="238125"/>
        </a:xfrm>
        <a:prstGeom prst="roundRect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21</xdr:row>
      <xdr:rowOff>209550</xdr:rowOff>
    </xdr:from>
    <xdr:to>
      <xdr:col>4</xdr:col>
      <xdr:colOff>38100</xdr:colOff>
      <xdr:row>23</xdr:row>
      <xdr:rowOff>28575</xdr:rowOff>
    </xdr:to>
    <xdr:sp macro="" textlink="">
      <xdr:nvSpPr>
        <xdr:cNvPr id="11" name="角丸四角形 10"/>
        <xdr:cNvSpPr/>
      </xdr:nvSpPr>
      <xdr:spPr>
        <a:xfrm>
          <a:off x="257175" y="5000625"/>
          <a:ext cx="2505075" cy="295275"/>
        </a:xfrm>
        <a:prstGeom prst="roundRect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952500</xdr:colOff>
      <xdr:row>17</xdr:row>
      <xdr:rowOff>209550</xdr:rowOff>
    </xdr:from>
    <xdr:to>
      <xdr:col>3</xdr:col>
      <xdr:colOff>800100</xdr:colOff>
      <xdr:row>19</xdr:row>
      <xdr:rowOff>57149</xdr:rowOff>
    </xdr:to>
    <xdr:sp macro="" textlink="">
      <xdr:nvSpPr>
        <xdr:cNvPr id="13" name="角丸四角形吹き出し 12"/>
        <xdr:cNvSpPr/>
      </xdr:nvSpPr>
      <xdr:spPr>
        <a:xfrm>
          <a:off x="1209675" y="4048125"/>
          <a:ext cx="1390650" cy="323849"/>
        </a:xfrm>
        <a:prstGeom prst="wedgeRoundRectCallout">
          <a:avLst>
            <a:gd name="adj1" fmla="val -50536"/>
            <a:gd name="adj2" fmla="val 228540"/>
            <a:gd name="adj3" fmla="val 16667"/>
          </a:avLst>
        </a:prstGeom>
        <a:solidFill>
          <a:sysClr val="window" lastClr="FFFFFF"/>
        </a:solidFill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利用申込時に記入</a:t>
          </a:r>
        </a:p>
      </xdr:txBody>
    </xdr:sp>
    <xdr:clientData/>
  </xdr:twoCellAnchor>
  <xdr:twoCellAnchor>
    <xdr:from>
      <xdr:col>4</xdr:col>
      <xdr:colOff>9525</xdr:colOff>
      <xdr:row>20</xdr:row>
      <xdr:rowOff>209549</xdr:rowOff>
    </xdr:from>
    <xdr:to>
      <xdr:col>8</xdr:col>
      <xdr:colOff>57150</xdr:colOff>
      <xdr:row>23</xdr:row>
      <xdr:rowOff>47625</xdr:rowOff>
    </xdr:to>
    <xdr:sp macro="" textlink="">
      <xdr:nvSpPr>
        <xdr:cNvPr id="14" name="角丸四角形 13"/>
        <xdr:cNvSpPr/>
      </xdr:nvSpPr>
      <xdr:spPr>
        <a:xfrm>
          <a:off x="2733675" y="4762499"/>
          <a:ext cx="1609725" cy="552451"/>
        </a:xfrm>
        <a:prstGeom prst="round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0</xdr:colOff>
      <xdr:row>17</xdr:row>
      <xdr:rowOff>209550</xdr:rowOff>
    </xdr:from>
    <xdr:to>
      <xdr:col>8</xdr:col>
      <xdr:colOff>85725</xdr:colOff>
      <xdr:row>19</xdr:row>
      <xdr:rowOff>76199</xdr:rowOff>
    </xdr:to>
    <xdr:sp macro="" textlink="">
      <xdr:nvSpPr>
        <xdr:cNvPr id="15" name="角丸四角形吹き出し 14"/>
        <xdr:cNvSpPr/>
      </xdr:nvSpPr>
      <xdr:spPr>
        <a:xfrm>
          <a:off x="3114675" y="4048125"/>
          <a:ext cx="1257300" cy="342899"/>
        </a:xfrm>
        <a:prstGeom prst="wedgeRoundRectCallout">
          <a:avLst>
            <a:gd name="adj1" fmla="val -38021"/>
            <a:gd name="adj2" fmla="val 154945"/>
            <a:gd name="adj3" fmla="val 16667"/>
          </a:avLst>
        </a:prstGeom>
        <a:solidFill>
          <a:sysClr val="window" lastClr="FFFFFF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ご利用後に記入</a:t>
          </a:r>
        </a:p>
      </xdr:txBody>
    </xdr:sp>
    <xdr:clientData/>
  </xdr:twoCellAnchor>
  <xdr:twoCellAnchor>
    <xdr:from>
      <xdr:col>16</xdr:col>
      <xdr:colOff>0</xdr:colOff>
      <xdr:row>17</xdr:row>
      <xdr:rowOff>66675</xdr:rowOff>
    </xdr:from>
    <xdr:to>
      <xdr:col>23</xdr:col>
      <xdr:colOff>0</xdr:colOff>
      <xdr:row>18</xdr:row>
      <xdr:rowOff>171449</xdr:rowOff>
    </xdr:to>
    <xdr:sp macro="" textlink="">
      <xdr:nvSpPr>
        <xdr:cNvPr id="16" name="角丸四角形吹き出し 15"/>
        <xdr:cNvSpPr/>
      </xdr:nvSpPr>
      <xdr:spPr>
        <a:xfrm>
          <a:off x="6572250" y="3905250"/>
          <a:ext cx="1400175" cy="342899"/>
        </a:xfrm>
        <a:prstGeom prst="wedgeRoundRectCallout">
          <a:avLst>
            <a:gd name="adj1" fmla="val -36769"/>
            <a:gd name="adj2" fmla="val 138279"/>
            <a:gd name="adj3" fmla="val 16667"/>
          </a:avLst>
        </a:prstGeom>
        <a:solidFill>
          <a:sysClr val="window" lastClr="FFFFFF"/>
        </a:solidFill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利用申込時に記入</a:t>
          </a:r>
        </a:p>
      </xdr:txBody>
    </xdr:sp>
    <xdr:clientData/>
  </xdr:twoCellAnchor>
  <xdr:twoCellAnchor>
    <xdr:from>
      <xdr:col>24</xdr:col>
      <xdr:colOff>19050</xdr:colOff>
      <xdr:row>19</xdr:row>
      <xdr:rowOff>161926</xdr:rowOff>
    </xdr:from>
    <xdr:to>
      <xdr:col>25</xdr:col>
      <xdr:colOff>628651</xdr:colOff>
      <xdr:row>27</xdr:row>
      <xdr:rowOff>47626</xdr:rowOff>
    </xdr:to>
    <xdr:sp macro="" textlink="">
      <xdr:nvSpPr>
        <xdr:cNvPr id="17" name="角丸四角形 16"/>
        <xdr:cNvSpPr/>
      </xdr:nvSpPr>
      <xdr:spPr>
        <a:xfrm>
          <a:off x="8191500" y="4476751"/>
          <a:ext cx="1181101" cy="1790700"/>
        </a:xfrm>
        <a:prstGeom prst="round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180975</xdr:colOff>
      <xdr:row>17</xdr:row>
      <xdr:rowOff>38100</xdr:rowOff>
    </xdr:from>
    <xdr:to>
      <xdr:col>25</xdr:col>
      <xdr:colOff>619125</xdr:colOff>
      <xdr:row>18</xdr:row>
      <xdr:rowOff>152399</xdr:rowOff>
    </xdr:to>
    <xdr:sp macro="" textlink="">
      <xdr:nvSpPr>
        <xdr:cNvPr id="18" name="角丸四角形吹き出し 17"/>
        <xdr:cNvSpPr/>
      </xdr:nvSpPr>
      <xdr:spPr>
        <a:xfrm>
          <a:off x="8153400" y="3876675"/>
          <a:ext cx="1209675" cy="352424"/>
        </a:xfrm>
        <a:prstGeom prst="wedgeRoundRectCallout">
          <a:avLst>
            <a:gd name="adj1" fmla="val -32032"/>
            <a:gd name="adj2" fmla="val 116861"/>
            <a:gd name="adj3" fmla="val 16667"/>
          </a:avLst>
        </a:prstGeom>
        <a:solidFill>
          <a:sysClr val="window" lastClr="FFFFFF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ご利用後に記入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5</xdr:row>
      <xdr:rowOff>0</xdr:rowOff>
    </xdr:from>
    <xdr:to>
      <xdr:col>4</xdr:col>
      <xdr:colOff>9525</xdr:colOff>
      <xdr:row>14</xdr:row>
      <xdr:rowOff>85724</xdr:rowOff>
    </xdr:to>
    <xdr:sp macro="" textlink="">
      <xdr:nvSpPr>
        <xdr:cNvPr id="2" name="角丸四角形 1"/>
        <xdr:cNvSpPr/>
      </xdr:nvSpPr>
      <xdr:spPr>
        <a:xfrm>
          <a:off x="200025" y="981075"/>
          <a:ext cx="2533650" cy="2228849"/>
        </a:xfrm>
        <a:prstGeom prst="roundRect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885826</xdr:colOff>
      <xdr:row>4</xdr:row>
      <xdr:rowOff>9525</xdr:rowOff>
    </xdr:from>
    <xdr:to>
      <xdr:col>17</xdr:col>
      <xdr:colOff>28575</xdr:colOff>
      <xdr:row>14</xdr:row>
      <xdr:rowOff>104775</xdr:rowOff>
    </xdr:to>
    <xdr:sp macro="" textlink="">
      <xdr:nvSpPr>
        <xdr:cNvPr id="14" name="角丸四角形 13"/>
        <xdr:cNvSpPr/>
      </xdr:nvSpPr>
      <xdr:spPr>
        <a:xfrm>
          <a:off x="2686051" y="781050"/>
          <a:ext cx="2800349" cy="2447925"/>
        </a:xfrm>
        <a:prstGeom prst="round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266700</xdr:colOff>
      <xdr:row>1</xdr:row>
      <xdr:rowOff>104776</xdr:rowOff>
    </xdr:from>
    <xdr:to>
      <xdr:col>9</xdr:col>
      <xdr:colOff>381000</xdr:colOff>
      <xdr:row>2</xdr:row>
      <xdr:rowOff>190500</xdr:rowOff>
    </xdr:to>
    <xdr:sp macro="" textlink="">
      <xdr:nvSpPr>
        <xdr:cNvPr id="15" name="角丸四角形吹き出し 14"/>
        <xdr:cNvSpPr/>
      </xdr:nvSpPr>
      <xdr:spPr>
        <a:xfrm>
          <a:off x="3381375" y="219076"/>
          <a:ext cx="1676400" cy="295274"/>
        </a:xfrm>
        <a:prstGeom prst="wedgeRoundRectCallout">
          <a:avLst>
            <a:gd name="adj1" fmla="val 38971"/>
            <a:gd name="adj2" fmla="val 130867"/>
            <a:gd name="adj3" fmla="val 16667"/>
          </a:avLst>
        </a:prstGeom>
        <a:solidFill>
          <a:sysClr val="window" lastClr="FFFFFF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ご利用後に記入</a:t>
          </a:r>
        </a:p>
      </xdr:txBody>
    </xdr:sp>
    <xdr:clientData/>
  </xdr:twoCellAnchor>
  <xdr:twoCellAnchor>
    <xdr:from>
      <xdr:col>26</xdr:col>
      <xdr:colOff>19050</xdr:colOff>
      <xdr:row>5</xdr:row>
      <xdr:rowOff>19050</xdr:rowOff>
    </xdr:from>
    <xdr:to>
      <xdr:col>43</xdr:col>
      <xdr:colOff>19050</xdr:colOff>
      <xdr:row>14</xdr:row>
      <xdr:rowOff>104775</xdr:rowOff>
    </xdr:to>
    <xdr:sp macro="" textlink="">
      <xdr:nvSpPr>
        <xdr:cNvPr id="16" name="角丸四角形 15"/>
        <xdr:cNvSpPr/>
      </xdr:nvSpPr>
      <xdr:spPr>
        <a:xfrm>
          <a:off x="5991225" y="1000125"/>
          <a:ext cx="2200275" cy="2228850"/>
        </a:xfrm>
        <a:prstGeom prst="roundRect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114300</xdr:colOff>
      <xdr:row>15</xdr:row>
      <xdr:rowOff>47624</xdr:rowOff>
    </xdr:from>
    <xdr:to>
      <xdr:col>36</xdr:col>
      <xdr:colOff>76200</xdr:colOff>
      <xdr:row>17</xdr:row>
      <xdr:rowOff>228600</xdr:rowOff>
    </xdr:to>
    <xdr:sp macro="" textlink="">
      <xdr:nvSpPr>
        <xdr:cNvPr id="17" name="角丸四角形吹き出し 16"/>
        <xdr:cNvSpPr/>
      </xdr:nvSpPr>
      <xdr:spPr>
        <a:xfrm>
          <a:off x="5572125" y="3409949"/>
          <a:ext cx="2076450" cy="657226"/>
        </a:xfrm>
        <a:prstGeom prst="wedgeRoundRectCallout">
          <a:avLst>
            <a:gd name="adj1" fmla="val 362"/>
            <a:gd name="adj2" fmla="val -75590"/>
            <a:gd name="adj3" fmla="val 16667"/>
          </a:avLst>
        </a:prstGeom>
        <a:solidFill>
          <a:srgbClr val="FFFF00"/>
        </a:solidFill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20"/>
            </a:lnSpc>
          </a:pPr>
          <a:r>
            <a:rPr kumimoji="1" lang="ja-JP" altLang="en-US" sz="1100">
              <a:solidFill>
                <a:schemeClr val="tx1"/>
              </a:solidFill>
            </a:rPr>
            <a:t>利用申込時に記入</a:t>
          </a:r>
          <a:endParaRPr kumimoji="1" lang="en-US" altLang="ja-JP" sz="1100">
            <a:solidFill>
              <a:schemeClr val="tx1"/>
            </a:solidFill>
          </a:endParaRPr>
        </a:p>
        <a:p>
          <a:pPr algn="l">
            <a:lnSpc>
              <a:spcPts val="1320"/>
            </a:lnSpc>
          </a:pPr>
          <a:r>
            <a:rPr kumimoji="1" lang="en-US" altLang="ja-JP" sz="1100">
              <a:solidFill>
                <a:schemeClr val="tx1"/>
              </a:solidFill>
            </a:rPr>
            <a:t>※</a:t>
          </a:r>
          <a:r>
            <a:rPr kumimoji="1" lang="ja-JP" altLang="en-US" sz="1100">
              <a:solidFill>
                <a:schemeClr val="tx1"/>
              </a:solidFill>
            </a:rPr>
            <a:t>記入に</a:t>
          </a:r>
          <a:r>
            <a:rPr kumimoji="1" lang="ja-JP" altLang="en-US" sz="1100" b="1">
              <a:solidFill>
                <a:srgbClr val="FF0000"/>
              </a:solidFill>
            </a:rPr>
            <a:t>誤り</a:t>
          </a:r>
          <a:r>
            <a:rPr kumimoji="1" lang="ja-JP" altLang="en-US" sz="1100">
              <a:solidFill>
                <a:schemeClr val="tx1"/>
              </a:solidFill>
            </a:rPr>
            <a:t>がある場合にはセルに</a:t>
          </a:r>
          <a:r>
            <a:rPr kumimoji="1" lang="ja-JP" altLang="en-US" sz="1100" b="1">
              <a:ln>
                <a:noFill/>
              </a:ln>
              <a:solidFill>
                <a:srgbClr val="FF0000"/>
              </a:solidFill>
            </a:rPr>
            <a:t>色</a:t>
          </a:r>
          <a:r>
            <a:rPr kumimoji="1" lang="ja-JP" altLang="en-US" sz="1100">
              <a:solidFill>
                <a:schemeClr val="tx1"/>
              </a:solidFill>
            </a:rPr>
            <a:t>が付きます。</a:t>
          </a:r>
        </a:p>
      </xdr:txBody>
    </xdr:sp>
    <xdr:clientData/>
  </xdr:twoCellAnchor>
  <xdr:twoCellAnchor>
    <xdr:from>
      <xdr:col>43</xdr:col>
      <xdr:colOff>28575</xdr:colOff>
      <xdr:row>5</xdr:row>
      <xdr:rowOff>19050</xdr:rowOff>
    </xdr:from>
    <xdr:to>
      <xdr:col>44</xdr:col>
      <xdr:colOff>685800</xdr:colOff>
      <xdr:row>27</xdr:row>
      <xdr:rowOff>47625</xdr:rowOff>
    </xdr:to>
    <xdr:sp macro="" textlink="">
      <xdr:nvSpPr>
        <xdr:cNvPr id="18" name="角丸四角形 17"/>
        <xdr:cNvSpPr/>
      </xdr:nvSpPr>
      <xdr:spPr>
        <a:xfrm>
          <a:off x="8201025" y="1000125"/>
          <a:ext cx="1228725" cy="5238750"/>
        </a:xfrm>
        <a:prstGeom prst="roundRect">
          <a:avLst/>
        </a:prstGeom>
        <a:noFill/>
        <a:ln w="2540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95250</xdr:colOff>
      <xdr:row>21</xdr:row>
      <xdr:rowOff>104775</xdr:rowOff>
    </xdr:from>
    <xdr:to>
      <xdr:col>35</xdr:col>
      <xdr:colOff>190500</xdr:colOff>
      <xdr:row>23</xdr:row>
      <xdr:rowOff>28575</xdr:rowOff>
    </xdr:to>
    <xdr:sp macro="" textlink="">
      <xdr:nvSpPr>
        <xdr:cNvPr id="19" name="角丸四角形吹き出し 18"/>
        <xdr:cNvSpPr/>
      </xdr:nvSpPr>
      <xdr:spPr>
        <a:xfrm>
          <a:off x="6667500" y="4895850"/>
          <a:ext cx="895350" cy="371475"/>
        </a:xfrm>
        <a:prstGeom prst="wedgeRoundRectCallout">
          <a:avLst>
            <a:gd name="adj1" fmla="val 111323"/>
            <a:gd name="adj2" fmla="val 77229"/>
            <a:gd name="adj3" fmla="val 16667"/>
          </a:avLst>
        </a:prstGeom>
        <a:solidFill>
          <a:sysClr val="window" lastClr="FFFFFF"/>
        </a:solidFill>
        <a:ln w="2540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自動計算</a:t>
          </a:r>
        </a:p>
      </xdr:txBody>
    </xdr:sp>
    <xdr:clientData/>
  </xdr:twoCellAnchor>
  <xdr:twoCellAnchor>
    <xdr:from>
      <xdr:col>10</xdr:col>
      <xdr:colOff>314325</xdr:colOff>
      <xdr:row>4</xdr:row>
      <xdr:rowOff>200025</xdr:rowOff>
    </xdr:from>
    <xdr:to>
      <xdr:col>26</xdr:col>
      <xdr:colOff>85725</xdr:colOff>
      <xdr:row>14</xdr:row>
      <xdr:rowOff>114300</xdr:rowOff>
    </xdr:to>
    <xdr:sp macro="" textlink="">
      <xdr:nvSpPr>
        <xdr:cNvPr id="20" name="角丸四角形 19"/>
        <xdr:cNvSpPr/>
      </xdr:nvSpPr>
      <xdr:spPr>
        <a:xfrm>
          <a:off x="5381625" y="971550"/>
          <a:ext cx="676275" cy="2266950"/>
        </a:xfrm>
        <a:prstGeom prst="roundRect">
          <a:avLst/>
        </a:prstGeom>
        <a:noFill/>
        <a:ln w="2540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266700</xdr:colOff>
      <xdr:row>15</xdr:row>
      <xdr:rowOff>19050</xdr:rowOff>
    </xdr:from>
    <xdr:to>
      <xdr:col>10</xdr:col>
      <xdr:colOff>381000</xdr:colOff>
      <xdr:row>16</xdr:row>
      <xdr:rowOff>152400</xdr:rowOff>
    </xdr:to>
    <xdr:sp macro="" textlink="">
      <xdr:nvSpPr>
        <xdr:cNvPr id="21" name="角丸四角形吹き出し 20"/>
        <xdr:cNvSpPr/>
      </xdr:nvSpPr>
      <xdr:spPr>
        <a:xfrm>
          <a:off x="4552950" y="3381375"/>
          <a:ext cx="895350" cy="371475"/>
        </a:xfrm>
        <a:prstGeom prst="wedgeRoundRectCallout">
          <a:avLst>
            <a:gd name="adj1" fmla="val 61323"/>
            <a:gd name="adj2" fmla="val -79181"/>
            <a:gd name="adj3" fmla="val 16667"/>
          </a:avLst>
        </a:prstGeom>
        <a:solidFill>
          <a:sysClr val="window" lastClr="FFFFFF"/>
        </a:solidFill>
        <a:ln w="2540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自動計算</a:t>
          </a:r>
        </a:p>
      </xdr:txBody>
    </xdr:sp>
    <xdr:clientData/>
  </xdr:twoCellAnchor>
  <xdr:twoCellAnchor>
    <xdr:from>
      <xdr:col>10</xdr:col>
      <xdr:colOff>381000</xdr:colOff>
      <xdr:row>19</xdr:row>
      <xdr:rowOff>171450</xdr:rowOff>
    </xdr:from>
    <xdr:to>
      <xdr:col>43</xdr:col>
      <xdr:colOff>57150</xdr:colOff>
      <xdr:row>21</xdr:row>
      <xdr:rowOff>57150</xdr:rowOff>
    </xdr:to>
    <xdr:sp macro="" textlink="">
      <xdr:nvSpPr>
        <xdr:cNvPr id="22" name="角丸四角形 21"/>
        <xdr:cNvSpPr/>
      </xdr:nvSpPr>
      <xdr:spPr>
        <a:xfrm>
          <a:off x="5448300" y="4486275"/>
          <a:ext cx="2781300" cy="361950"/>
        </a:xfrm>
        <a:prstGeom prst="roundRect">
          <a:avLst/>
        </a:prstGeom>
        <a:noFill/>
        <a:ln w="2540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257175</xdr:colOff>
      <xdr:row>17</xdr:row>
      <xdr:rowOff>19050</xdr:rowOff>
    </xdr:from>
    <xdr:to>
      <xdr:col>10</xdr:col>
      <xdr:colOff>371475</xdr:colOff>
      <xdr:row>18</xdr:row>
      <xdr:rowOff>152400</xdr:rowOff>
    </xdr:to>
    <xdr:sp macro="" textlink="">
      <xdr:nvSpPr>
        <xdr:cNvPr id="23" name="角丸四角形吹き出し 22"/>
        <xdr:cNvSpPr/>
      </xdr:nvSpPr>
      <xdr:spPr>
        <a:xfrm>
          <a:off x="4543425" y="3857625"/>
          <a:ext cx="895350" cy="371475"/>
        </a:xfrm>
        <a:prstGeom prst="wedgeRoundRectCallout">
          <a:avLst>
            <a:gd name="adj1" fmla="val 97493"/>
            <a:gd name="adj2" fmla="val 110563"/>
            <a:gd name="adj3" fmla="val 16667"/>
          </a:avLst>
        </a:prstGeom>
        <a:solidFill>
          <a:sysClr val="window" lastClr="FFFFFF"/>
        </a:solidFill>
        <a:ln w="2540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自動計算</a:t>
          </a:r>
        </a:p>
      </xdr:txBody>
    </xdr:sp>
    <xdr:clientData/>
  </xdr:twoCellAnchor>
  <xdr:twoCellAnchor>
    <xdr:from>
      <xdr:col>1</xdr:col>
      <xdr:colOff>19050</xdr:colOff>
      <xdr:row>14</xdr:row>
      <xdr:rowOff>228601</xdr:rowOff>
    </xdr:from>
    <xdr:to>
      <xdr:col>8</xdr:col>
      <xdr:colOff>142875</xdr:colOff>
      <xdr:row>20</xdr:row>
      <xdr:rowOff>19051</xdr:rowOff>
    </xdr:to>
    <xdr:sp macro="" textlink="">
      <xdr:nvSpPr>
        <xdr:cNvPr id="24" name="角丸四角形 23"/>
        <xdr:cNvSpPr/>
      </xdr:nvSpPr>
      <xdr:spPr>
        <a:xfrm>
          <a:off x="276225" y="3352801"/>
          <a:ext cx="4152900" cy="1219200"/>
        </a:xfrm>
        <a:prstGeom prst="roundRect">
          <a:avLst/>
        </a:prstGeom>
        <a:solidFill>
          <a:srgbClr val="FFFF00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【</a:t>
          </a:r>
          <a:r>
            <a:rPr kumimoji="1" lang="ja-JP" altLang="en-US" sz="1100">
              <a:solidFill>
                <a:schemeClr val="tx1"/>
              </a:solidFill>
            </a:rPr>
            <a:t>入力がエラーとなりセルに色が付くケース</a:t>
          </a:r>
          <a:r>
            <a:rPr kumimoji="1" lang="en-US" altLang="ja-JP" sz="1100">
              <a:solidFill>
                <a:schemeClr val="tx1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〇利用者区分、年齢区分、性別を記入していない。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〇各区分で重複記入している。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〇予定者氏名が未記入にも関わらず、各区分に記入してある。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247650</xdr:colOff>
      <xdr:row>2</xdr:row>
      <xdr:rowOff>57150</xdr:rowOff>
    </xdr:from>
    <xdr:to>
      <xdr:col>4</xdr:col>
      <xdr:colOff>229200</xdr:colOff>
      <xdr:row>3</xdr:row>
      <xdr:rowOff>104775</xdr:rowOff>
    </xdr:to>
    <xdr:sp macro="" textlink="">
      <xdr:nvSpPr>
        <xdr:cNvPr id="25" name="角丸四角形吹き出し 24"/>
        <xdr:cNvSpPr/>
      </xdr:nvSpPr>
      <xdr:spPr>
        <a:xfrm>
          <a:off x="1581150" y="381000"/>
          <a:ext cx="1372200" cy="285750"/>
        </a:xfrm>
        <a:prstGeom prst="wedgeRoundRectCallout">
          <a:avLst>
            <a:gd name="adj1" fmla="val -34774"/>
            <a:gd name="adj2" fmla="val 155167"/>
            <a:gd name="adj3" fmla="val 16667"/>
          </a:avLst>
        </a:prstGeom>
        <a:solidFill>
          <a:sysClr val="window" lastClr="FFFFFF"/>
        </a:solidFill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利用申込時に記入</a:t>
          </a:r>
        </a:p>
      </xdr:txBody>
    </xdr:sp>
    <xdr:clientData/>
  </xdr:twoCellAnchor>
  <xdr:twoCellAnchor>
    <xdr:from>
      <xdr:col>1</xdr:col>
      <xdr:colOff>1038224</xdr:colOff>
      <xdr:row>21</xdr:row>
      <xdr:rowOff>190499</xdr:rowOff>
    </xdr:from>
    <xdr:to>
      <xdr:col>4</xdr:col>
      <xdr:colOff>9524</xdr:colOff>
      <xdr:row>23</xdr:row>
      <xdr:rowOff>47625</xdr:rowOff>
    </xdr:to>
    <xdr:sp macro="" textlink="">
      <xdr:nvSpPr>
        <xdr:cNvPr id="27" name="角丸四角形 26"/>
        <xdr:cNvSpPr/>
      </xdr:nvSpPr>
      <xdr:spPr>
        <a:xfrm>
          <a:off x="1295399" y="4981574"/>
          <a:ext cx="1438275" cy="304801"/>
        </a:xfrm>
        <a:prstGeom prst="roundRect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2</xdr:col>
      <xdr:colOff>295875</xdr:colOff>
      <xdr:row>25</xdr:row>
      <xdr:rowOff>47625</xdr:rowOff>
    </xdr:to>
    <xdr:sp macro="" textlink="">
      <xdr:nvSpPr>
        <xdr:cNvPr id="29" name="角丸四角形吹き出し 28"/>
        <xdr:cNvSpPr/>
      </xdr:nvSpPr>
      <xdr:spPr>
        <a:xfrm>
          <a:off x="257175" y="5476875"/>
          <a:ext cx="1372200" cy="285750"/>
        </a:xfrm>
        <a:prstGeom prst="wedgeRoundRectCallout">
          <a:avLst>
            <a:gd name="adj1" fmla="val 10345"/>
            <a:gd name="adj2" fmla="val -114833"/>
            <a:gd name="adj3" fmla="val 16667"/>
          </a:avLst>
        </a:prstGeom>
        <a:solidFill>
          <a:sysClr val="window" lastClr="FFFFFF"/>
        </a:solidFill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利用申込時に記入</a:t>
          </a:r>
        </a:p>
      </xdr:txBody>
    </xdr:sp>
    <xdr:clientData/>
  </xdr:twoCellAnchor>
  <xdr:twoCellAnchor>
    <xdr:from>
      <xdr:col>3</xdr:col>
      <xdr:colOff>885825</xdr:colOff>
      <xdr:row>20</xdr:row>
      <xdr:rowOff>180974</xdr:rowOff>
    </xdr:from>
    <xdr:to>
      <xdr:col>8</xdr:col>
      <xdr:colOff>47625</xdr:colOff>
      <xdr:row>23</xdr:row>
      <xdr:rowOff>66675</xdr:rowOff>
    </xdr:to>
    <xdr:sp macro="" textlink="">
      <xdr:nvSpPr>
        <xdr:cNvPr id="30" name="角丸四角形 29"/>
        <xdr:cNvSpPr/>
      </xdr:nvSpPr>
      <xdr:spPr>
        <a:xfrm>
          <a:off x="2686050" y="4733924"/>
          <a:ext cx="1647825" cy="571501"/>
        </a:xfrm>
        <a:prstGeom prst="round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24</xdr:row>
      <xdr:rowOff>0</xdr:rowOff>
    </xdr:from>
    <xdr:to>
      <xdr:col>5</xdr:col>
      <xdr:colOff>361950</xdr:colOff>
      <xdr:row>25</xdr:row>
      <xdr:rowOff>57149</xdr:rowOff>
    </xdr:to>
    <xdr:sp macro="" textlink="">
      <xdr:nvSpPr>
        <xdr:cNvPr id="32" name="角丸四角形吹き出し 31"/>
        <xdr:cNvSpPr/>
      </xdr:nvSpPr>
      <xdr:spPr>
        <a:xfrm>
          <a:off x="1800225" y="5476875"/>
          <a:ext cx="1676400" cy="295274"/>
        </a:xfrm>
        <a:prstGeom prst="wedgeRoundRectCallout">
          <a:avLst>
            <a:gd name="adj1" fmla="val 41812"/>
            <a:gd name="adj2" fmla="val -104618"/>
            <a:gd name="adj3" fmla="val 16667"/>
          </a:avLst>
        </a:prstGeom>
        <a:solidFill>
          <a:sysClr val="window" lastClr="FFFFFF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ご利用後に記入</a:t>
          </a:r>
        </a:p>
      </xdr:txBody>
    </xdr:sp>
    <xdr:clientData/>
  </xdr:twoCellAnchor>
  <xdr:twoCellAnchor>
    <xdr:from>
      <xdr:col>11</xdr:col>
      <xdr:colOff>0</xdr:colOff>
      <xdr:row>21</xdr:row>
      <xdr:rowOff>200025</xdr:rowOff>
    </xdr:from>
    <xdr:to>
      <xdr:col>26</xdr:col>
      <xdr:colOff>28575</xdr:colOff>
      <xdr:row>25</xdr:row>
      <xdr:rowOff>0</xdr:rowOff>
    </xdr:to>
    <xdr:sp macro="" textlink="">
      <xdr:nvSpPr>
        <xdr:cNvPr id="33" name="角丸四角形 32"/>
        <xdr:cNvSpPr/>
      </xdr:nvSpPr>
      <xdr:spPr>
        <a:xfrm>
          <a:off x="5457825" y="4991100"/>
          <a:ext cx="542925" cy="723900"/>
        </a:xfrm>
        <a:prstGeom prst="roundRect">
          <a:avLst/>
        </a:prstGeom>
        <a:noFill/>
        <a:ln w="2540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171450</xdr:colOff>
      <xdr:row>24</xdr:row>
      <xdr:rowOff>0</xdr:rowOff>
    </xdr:from>
    <xdr:to>
      <xdr:col>33</xdr:col>
      <xdr:colOff>66675</xdr:colOff>
      <xdr:row>25</xdr:row>
      <xdr:rowOff>133350</xdr:rowOff>
    </xdr:to>
    <xdr:sp macro="" textlink="">
      <xdr:nvSpPr>
        <xdr:cNvPr id="34" name="角丸四角形吹き出し 33"/>
        <xdr:cNvSpPr/>
      </xdr:nvSpPr>
      <xdr:spPr>
        <a:xfrm>
          <a:off x="6143625" y="5476875"/>
          <a:ext cx="895350" cy="371475"/>
        </a:xfrm>
        <a:prstGeom prst="wedgeRoundRectCallout">
          <a:avLst>
            <a:gd name="adj1" fmla="val -63145"/>
            <a:gd name="adj2" fmla="val -125335"/>
            <a:gd name="adj3" fmla="val 16667"/>
          </a:avLst>
        </a:prstGeom>
        <a:solidFill>
          <a:sysClr val="window" lastClr="FFFFFF"/>
        </a:solidFill>
        <a:ln w="2540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自動計算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1"/>
  <sheetViews>
    <sheetView tabSelected="1" workbookViewId="0"/>
  </sheetViews>
  <sheetFormatPr defaultRowHeight="18.75" x14ac:dyDescent="0.4"/>
  <cols>
    <col min="1" max="1" width="3.375" customWidth="1"/>
    <col min="2" max="2" width="14.125" customWidth="1"/>
    <col min="3" max="3" width="6.125" customWidth="1"/>
    <col min="4" max="4" width="12.125" customWidth="1"/>
    <col min="5" max="11" width="5.125" customWidth="1"/>
    <col min="12" max="13" width="3.375" customWidth="1"/>
    <col min="14" max="22" width="2.625" customWidth="1"/>
    <col min="23" max="24" width="2.625" style="8" customWidth="1"/>
    <col min="25" max="25" width="7.5" customWidth="1"/>
    <col min="26" max="26" width="8.5" customWidth="1"/>
  </cols>
  <sheetData>
    <row r="1" spans="1:26" ht="9" customHeight="1" x14ac:dyDescent="0.4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4"/>
      <c r="U1" s="44"/>
      <c r="V1" s="44"/>
      <c r="W1" s="45"/>
      <c r="X1" s="45"/>
      <c r="Y1" s="46"/>
      <c r="Z1" s="46"/>
    </row>
    <row r="2" spans="1:26" ht="17.100000000000001" customHeight="1" x14ac:dyDescent="0.4">
      <c r="A2" s="47"/>
      <c r="B2" s="181" t="s">
        <v>63</v>
      </c>
      <c r="C2" s="182"/>
      <c r="D2" s="182"/>
      <c r="E2" s="183"/>
      <c r="F2" s="183"/>
      <c r="G2" s="46"/>
      <c r="H2" s="46"/>
      <c r="I2" s="46"/>
      <c r="J2" s="46"/>
      <c r="K2" s="46"/>
      <c r="L2" s="46"/>
      <c r="M2" s="46"/>
      <c r="N2" s="172" t="s">
        <v>1</v>
      </c>
      <c r="O2" s="175"/>
      <c r="P2" s="175"/>
      <c r="Q2" s="175"/>
      <c r="R2" s="173"/>
      <c r="S2" s="174" t="s">
        <v>2</v>
      </c>
      <c r="T2" s="175"/>
      <c r="U2" s="175"/>
      <c r="V2" s="173"/>
      <c r="W2" s="174" t="s">
        <v>5</v>
      </c>
      <c r="X2" s="173"/>
      <c r="Y2" s="46"/>
      <c r="Z2" s="46"/>
    </row>
    <row r="3" spans="1:26" x14ac:dyDescent="0.4">
      <c r="A3" s="48"/>
      <c r="B3" s="182"/>
      <c r="C3" s="182"/>
      <c r="D3" s="182"/>
      <c r="E3" s="183"/>
      <c r="F3" s="183"/>
      <c r="G3" s="46"/>
      <c r="H3" s="46"/>
      <c r="I3" s="46"/>
      <c r="J3" s="46"/>
      <c r="K3" s="46"/>
      <c r="L3" s="46"/>
      <c r="M3" s="46"/>
      <c r="N3" s="184" t="s">
        <v>16</v>
      </c>
      <c r="O3" s="176" t="s">
        <v>7</v>
      </c>
      <c r="P3" s="176" t="s">
        <v>8</v>
      </c>
      <c r="Q3" s="176" t="s">
        <v>9</v>
      </c>
      <c r="R3" s="176" t="s">
        <v>10</v>
      </c>
      <c r="S3" s="184" t="s">
        <v>11</v>
      </c>
      <c r="T3" s="176" t="s">
        <v>12</v>
      </c>
      <c r="U3" s="176" t="s">
        <v>13</v>
      </c>
      <c r="V3" s="176" t="s">
        <v>21</v>
      </c>
      <c r="W3" s="176" t="s">
        <v>14</v>
      </c>
      <c r="X3" s="176" t="s">
        <v>15</v>
      </c>
      <c r="Y3" s="46"/>
      <c r="Z3" s="46"/>
    </row>
    <row r="4" spans="1:26" ht="16.5" customHeight="1" x14ac:dyDescent="0.4">
      <c r="A4" s="49"/>
      <c r="B4" s="49"/>
      <c r="C4" s="48"/>
      <c r="D4" s="48"/>
      <c r="E4" s="172" t="s">
        <v>18</v>
      </c>
      <c r="F4" s="175"/>
      <c r="G4" s="175"/>
      <c r="H4" s="175"/>
      <c r="I4" s="175"/>
      <c r="J4" s="175"/>
      <c r="K4" s="173"/>
      <c r="L4" s="179" t="s">
        <v>0</v>
      </c>
      <c r="M4" s="179" t="s">
        <v>39</v>
      </c>
      <c r="N4" s="185"/>
      <c r="O4" s="177"/>
      <c r="P4" s="177"/>
      <c r="Q4" s="177"/>
      <c r="R4" s="177"/>
      <c r="S4" s="185"/>
      <c r="T4" s="177"/>
      <c r="U4" s="177"/>
      <c r="V4" s="177"/>
      <c r="W4" s="177"/>
      <c r="X4" s="177"/>
      <c r="Y4" s="172" t="s">
        <v>59</v>
      </c>
      <c r="Z4" s="173"/>
    </row>
    <row r="5" spans="1:26" ht="16.5" customHeight="1" x14ac:dyDescent="0.4">
      <c r="A5" s="95"/>
      <c r="B5" s="94" t="s">
        <v>6</v>
      </c>
      <c r="C5" s="27" t="s">
        <v>3</v>
      </c>
      <c r="D5" s="27" t="s">
        <v>17</v>
      </c>
      <c r="E5" s="50" t="s">
        <v>19</v>
      </c>
      <c r="F5" s="51" t="s">
        <v>19</v>
      </c>
      <c r="G5" s="51" t="s">
        <v>19</v>
      </c>
      <c r="H5" s="51" t="s">
        <v>19</v>
      </c>
      <c r="I5" s="51" t="s">
        <v>19</v>
      </c>
      <c r="J5" s="51" t="s">
        <v>19</v>
      </c>
      <c r="K5" s="51" t="s">
        <v>19</v>
      </c>
      <c r="L5" s="180"/>
      <c r="M5" s="180"/>
      <c r="N5" s="186"/>
      <c r="O5" s="178"/>
      <c r="P5" s="178"/>
      <c r="Q5" s="178"/>
      <c r="R5" s="178"/>
      <c r="S5" s="186"/>
      <c r="T5" s="178"/>
      <c r="U5" s="178"/>
      <c r="V5" s="178"/>
      <c r="W5" s="178"/>
      <c r="X5" s="178"/>
      <c r="Y5" s="52" t="s">
        <v>40</v>
      </c>
      <c r="Z5" s="94" t="s">
        <v>4</v>
      </c>
    </row>
    <row r="6" spans="1:26" x14ac:dyDescent="0.4">
      <c r="A6" s="53">
        <v>1</v>
      </c>
      <c r="B6" s="121"/>
      <c r="C6" s="54"/>
      <c r="D6" s="55" t="s">
        <v>74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7"/>
      <c r="X6" s="57"/>
      <c r="Y6" s="58"/>
      <c r="Z6" s="58"/>
    </row>
    <row r="7" spans="1:26" x14ac:dyDescent="0.4">
      <c r="A7" s="59">
        <v>2</v>
      </c>
      <c r="B7" s="122"/>
      <c r="C7" s="60"/>
      <c r="D7" s="60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2"/>
      <c r="X7" s="62"/>
      <c r="Y7" s="63"/>
      <c r="Z7" s="63"/>
    </row>
    <row r="8" spans="1:26" x14ac:dyDescent="0.4">
      <c r="A8" s="59">
        <v>3</v>
      </c>
      <c r="B8" s="123"/>
      <c r="C8" s="64"/>
      <c r="D8" s="64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6"/>
      <c r="X8" s="66"/>
      <c r="Y8" s="67"/>
      <c r="Z8" s="67"/>
    </row>
    <row r="9" spans="1:26" x14ac:dyDescent="0.4">
      <c r="A9" s="59">
        <v>4</v>
      </c>
      <c r="B9" s="123"/>
      <c r="C9" s="64"/>
      <c r="D9" s="64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6"/>
      <c r="X9" s="66"/>
      <c r="Y9" s="67"/>
      <c r="Z9" s="67"/>
    </row>
    <row r="10" spans="1:26" x14ac:dyDescent="0.4">
      <c r="A10" s="59">
        <v>5</v>
      </c>
      <c r="B10" s="123"/>
      <c r="C10" s="64"/>
      <c r="D10" s="64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6"/>
      <c r="X10" s="66"/>
      <c r="Y10" s="67"/>
      <c r="Z10" s="67"/>
    </row>
    <row r="11" spans="1:26" x14ac:dyDescent="0.4">
      <c r="A11" s="59">
        <v>6</v>
      </c>
      <c r="B11" s="123"/>
      <c r="C11" s="64"/>
      <c r="D11" s="64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6"/>
      <c r="X11" s="66"/>
      <c r="Y11" s="67"/>
      <c r="Z11" s="67"/>
    </row>
    <row r="12" spans="1:26" x14ac:dyDescent="0.4">
      <c r="A12" s="59">
        <v>7</v>
      </c>
      <c r="B12" s="123"/>
      <c r="C12" s="64"/>
      <c r="D12" s="64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6"/>
      <c r="X12" s="66"/>
      <c r="Y12" s="67"/>
      <c r="Z12" s="67"/>
    </row>
    <row r="13" spans="1:26" x14ac:dyDescent="0.4">
      <c r="A13" s="59">
        <v>8</v>
      </c>
      <c r="B13" s="123"/>
      <c r="C13" s="64"/>
      <c r="D13" s="64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6"/>
      <c r="X13" s="66"/>
      <c r="Y13" s="67"/>
      <c r="Z13" s="67"/>
    </row>
    <row r="14" spans="1:26" x14ac:dyDescent="0.4">
      <c r="A14" s="59">
        <v>9</v>
      </c>
      <c r="B14" s="123"/>
      <c r="C14" s="64"/>
      <c r="D14" s="64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6"/>
      <c r="X14" s="66"/>
      <c r="Y14" s="67"/>
      <c r="Z14" s="67"/>
    </row>
    <row r="15" spans="1:26" x14ac:dyDescent="0.4">
      <c r="A15" s="59">
        <v>10</v>
      </c>
      <c r="B15" s="123"/>
      <c r="C15" s="64"/>
      <c r="D15" s="64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6"/>
      <c r="X15" s="66"/>
      <c r="Y15" s="67"/>
      <c r="Z15" s="67"/>
    </row>
    <row r="16" spans="1:26" x14ac:dyDescent="0.4">
      <c r="A16" s="59">
        <v>11</v>
      </c>
      <c r="B16" s="123"/>
      <c r="C16" s="64"/>
      <c r="D16" s="64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6"/>
      <c r="X16" s="66"/>
      <c r="Y16" s="67"/>
      <c r="Z16" s="67"/>
    </row>
    <row r="17" spans="1:45" x14ac:dyDescent="0.4">
      <c r="A17" s="59">
        <v>12</v>
      </c>
      <c r="B17" s="123"/>
      <c r="C17" s="64"/>
      <c r="D17" s="64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6"/>
      <c r="X17" s="66"/>
      <c r="Y17" s="67"/>
      <c r="Z17" s="67"/>
    </row>
    <row r="18" spans="1:45" x14ac:dyDescent="0.4">
      <c r="A18" s="59">
        <v>13</v>
      </c>
      <c r="B18" s="123"/>
      <c r="C18" s="64"/>
      <c r="D18" s="64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6"/>
      <c r="X18" s="66"/>
      <c r="Y18" s="67"/>
      <c r="Z18" s="67"/>
    </row>
    <row r="19" spans="1:45" x14ac:dyDescent="0.4">
      <c r="A19" s="59">
        <v>14</v>
      </c>
      <c r="B19" s="123"/>
      <c r="C19" s="64"/>
      <c r="D19" s="64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6"/>
      <c r="X19" s="66"/>
      <c r="Y19" s="67"/>
      <c r="Z19" s="67"/>
    </row>
    <row r="20" spans="1:45" x14ac:dyDescent="0.4">
      <c r="A20" s="68">
        <v>15</v>
      </c>
      <c r="B20" s="124"/>
      <c r="C20" s="69"/>
      <c r="D20" s="69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1"/>
      <c r="X20" s="71"/>
      <c r="Y20" s="72"/>
      <c r="Z20" s="72"/>
    </row>
    <row r="21" spans="1:45" x14ac:dyDescent="0.4">
      <c r="A21" s="73"/>
      <c r="B21" s="74"/>
      <c r="C21" s="73"/>
      <c r="D21" s="75"/>
      <c r="E21" s="73"/>
      <c r="F21" s="73"/>
      <c r="G21" s="73"/>
      <c r="H21" s="73"/>
      <c r="I21" s="163" t="s">
        <v>36</v>
      </c>
      <c r="J21" s="164"/>
      <c r="K21" s="165"/>
      <c r="L21" s="125"/>
      <c r="M21" s="125"/>
      <c r="N21" s="126"/>
      <c r="O21" s="125"/>
      <c r="P21" s="125"/>
      <c r="Q21" s="125"/>
      <c r="R21" s="125"/>
      <c r="S21" s="125"/>
      <c r="T21" s="125"/>
      <c r="U21" s="125"/>
      <c r="V21" s="125"/>
      <c r="W21" s="127"/>
      <c r="X21" s="127"/>
      <c r="Y21" s="137" t="s">
        <v>75</v>
      </c>
      <c r="Z21" s="136"/>
    </row>
    <row r="22" spans="1:45" x14ac:dyDescent="0.4">
      <c r="A22" s="95"/>
      <c r="B22" s="94" t="s">
        <v>69</v>
      </c>
      <c r="C22" s="27" t="s">
        <v>73</v>
      </c>
      <c r="D22" s="27" t="s">
        <v>17</v>
      </c>
      <c r="E22" s="50" t="s">
        <v>19</v>
      </c>
      <c r="F22" s="51" t="s">
        <v>19</v>
      </c>
      <c r="G22" s="51" t="s">
        <v>19</v>
      </c>
      <c r="H22" s="51" t="s">
        <v>19</v>
      </c>
      <c r="I22" s="51" t="s">
        <v>19</v>
      </c>
      <c r="J22" s="51" t="s">
        <v>19</v>
      </c>
      <c r="K22" s="129" t="s">
        <v>19</v>
      </c>
      <c r="L22" s="166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35" t="s">
        <v>70</v>
      </c>
      <c r="Z22" s="94" t="s">
        <v>4</v>
      </c>
    </row>
    <row r="23" spans="1:45" x14ac:dyDescent="0.4">
      <c r="A23" s="53">
        <v>1</v>
      </c>
      <c r="B23" s="121" t="s">
        <v>72</v>
      </c>
      <c r="C23" s="54"/>
      <c r="D23" s="55" t="s">
        <v>74</v>
      </c>
      <c r="E23" s="56"/>
      <c r="F23" s="56"/>
      <c r="G23" s="56"/>
      <c r="H23" s="56"/>
      <c r="I23" s="130"/>
      <c r="J23" s="130"/>
      <c r="K23" s="130"/>
      <c r="L23" s="168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58">
        <v>2000</v>
      </c>
      <c r="Z23" s="58"/>
    </row>
    <row r="24" spans="1:45" x14ac:dyDescent="0.4">
      <c r="A24" s="59">
        <v>2</v>
      </c>
      <c r="B24" s="122"/>
      <c r="C24" s="60"/>
      <c r="D24" s="60"/>
      <c r="E24" s="61"/>
      <c r="F24" s="61"/>
      <c r="G24" s="61"/>
      <c r="H24" s="61"/>
      <c r="I24" s="131"/>
      <c r="J24" s="131"/>
      <c r="K24" s="131"/>
      <c r="L24" s="168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63"/>
      <c r="Z24" s="63"/>
    </row>
    <row r="25" spans="1:45" x14ac:dyDescent="0.4">
      <c r="A25" s="68">
        <v>3</v>
      </c>
      <c r="B25" s="124"/>
      <c r="C25" s="69"/>
      <c r="D25" s="69"/>
      <c r="E25" s="70"/>
      <c r="F25" s="70"/>
      <c r="G25" s="70"/>
      <c r="H25" s="70"/>
      <c r="I25" s="132"/>
      <c r="J25" s="132"/>
      <c r="K25" s="132"/>
      <c r="L25" s="168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72"/>
      <c r="Z25" s="72"/>
    </row>
    <row r="26" spans="1:45" x14ac:dyDescent="0.4">
      <c r="A26" s="128"/>
      <c r="B26" s="133"/>
      <c r="C26" s="134"/>
      <c r="D26" s="134"/>
      <c r="E26" s="73"/>
      <c r="F26" s="73"/>
      <c r="G26" s="73"/>
      <c r="H26" s="73"/>
      <c r="I26" s="163" t="s">
        <v>36</v>
      </c>
      <c r="J26" s="164"/>
      <c r="K26" s="165"/>
      <c r="L26" s="170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37" t="s">
        <v>76</v>
      </c>
      <c r="Z26" s="136"/>
    </row>
    <row r="27" spans="1:45" ht="18.75" customHeight="1" x14ac:dyDescent="0.4">
      <c r="A27" s="128"/>
      <c r="B27" s="133"/>
      <c r="C27" s="134"/>
      <c r="D27" s="134"/>
      <c r="E27" s="73"/>
      <c r="F27" s="73"/>
      <c r="G27" s="73"/>
      <c r="H27" s="73"/>
      <c r="I27" s="128"/>
      <c r="J27" s="128"/>
      <c r="K27" s="128"/>
      <c r="L27" s="75"/>
      <c r="M27" s="75"/>
      <c r="N27" s="75"/>
      <c r="O27" s="75"/>
      <c r="P27" s="75"/>
      <c r="Q27" s="161" t="s">
        <v>77</v>
      </c>
      <c r="R27" s="162"/>
      <c r="S27" s="162"/>
      <c r="T27" s="162"/>
      <c r="U27" s="162"/>
      <c r="V27" s="162"/>
      <c r="W27" s="162"/>
      <c r="X27" s="160"/>
      <c r="Y27" s="159"/>
      <c r="Z27" s="160"/>
    </row>
    <row r="28" spans="1:45" ht="17.100000000000001" customHeight="1" x14ac:dyDescent="0.4">
      <c r="A28" s="46"/>
      <c r="B28" s="46" t="s">
        <v>20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79"/>
      <c r="AO28" s="79"/>
      <c r="AP28" s="79"/>
      <c r="AQ28" s="79"/>
      <c r="AR28" s="79"/>
      <c r="AS28" s="46"/>
    </row>
    <row r="29" spans="1:45" ht="17.100000000000001" customHeight="1" x14ac:dyDescent="0.4">
      <c r="A29" s="46"/>
      <c r="B29" s="46" t="s">
        <v>80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79"/>
      <c r="AO29" s="79"/>
      <c r="AP29" s="79"/>
      <c r="AQ29" s="79"/>
      <c r="AR29" s="79"/>
      <c r="AS29" s="46"/>
    </row>
    <row r="30" spans="1:45" ht="17.100000000000001" customHeight="1" x14ac:dyDescent="0.4">
      <c r="A30" s="46"/>
      <c r="B30" s="46" t="s">
        <v>62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119"/>
      <c r="AB30" s="119"/>
      <c r="AC30" s="119"/>
      <c r="AD30" s="119"/>
      <c r="AE30" s="119"/>
      <c r="AF30" s="46">
        <v>1</v>
      </c>
      <c r="AG30" s="120">
        <v>0</v>
      </c>
      <c r="AH30" s="46"/>
      <c r="AI30" s="46"/>
      <c r="AJ30" s="46"/>
      <c r="AK30" s="46"/>
      <c r="AL30" s="46"/>
      <c r="AM30" s="46"/>
      <c r="AN30" s="79"/>
      <c r="AO30" s="79"/>
      <c r="AP30" s="79"/>
      <c r="AQ30" s="79"/>
      <c r="AR30" s="79"/>
      <c r="AS30" s="46"/>
    </row>
    <row r="31" spans="1:45" ht="17.100000000000001" customHeight="1" x14ac:dyDescent="0.4">
      <c r="A31" s="46"/>
      <c r="B31" s="46" t="s">
        <v>68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79"/>
      <c r="AO31" s="79"/>
      <c r="AP31" s="79"/>
      <c r="AQ31" s="79"/>
      <c r="AR31" s="79"/>
      <c r="AS31" s="46"/>
    </row>
  </sheetData>
  <sheetProtection password="CC6F" sheet="1" objects="1" scenarios="1" formatCells="0" selectLockedCells="1"/>
  <mergeCells count="24">
    <mergeCell ref="W2:X2"/>
    <mergeCell ref="W3:W5"/>
    <mergeCell ref="X3:X5"/>
    <mergeCell ref="N2:R2"/>
    <mergeCell ref="E4:K4"/>
    <mergeCell ref="N3:N5"/>
    <mergeCell ref="O3:O5"/>
    <mergeCell ref="P3:P5"/>
    <mergeCell ref="Q3:Q5"/>
    <mergeCell ref="R3:R5"/>
    <mergeCell ref="S3:S5"/>
    <mergeCell ref="T3:T5"/>
    <mergeCell ref="U3:U5"/>
    <mergeCell ref="L4:L5"/>
    <mergeCell ref="S2:V2"/>
    <mergeCell ref="V3:V5"/>
    <mergeCell ref="M4:M5"/>
    <mergeCell ref="B2:F3"/>
    <mergeCell ref="I21:K21"/>
    <mergeCell ref="Y27:Z27"/>
    <mergeCell ref="Q27:X27"/>
    <mergeCell ref="I26:K26"/>
    <mergeCell ref="L22:X26"/>
    <mergeCell ref="Y4:Z4"/>
  </mergeCells>
  <phoneticPr fontId="1"/>
  <dataValidations count="5">
    <dataValidation type="custom" showInputMessage="1" showErrorMessage="1" sqref="AB30">
      <formula1>#REF!&lt;&gt;""</formula1>
    </dataValidation>
    <dataValidation type="custom" showInputMessage="1" showErrorMessage="1" sqref="AC30">
      <formula1>#REF!&lt;&gt;""</formula1>
    </dataValidation>
    <dataValidation type="custom" showInputMessage="1" showErrorMessage="1" sqref="AD30">
      <formula1>#REF!&lt;&gt;""</formula1>
    </dataValidation>
    <dataValidation type="custom" showInputMessage="1" showErrorMessage="1" sqref="AE30">
      <formula1>#REF!&lt;&gt;""</formula1>
    </dataValidation>
    <dataValidation type="custom" showInputMessage="1" showErrorMessage="1" sqref="AA30">
      <formula1>AND(#REF!&lt;&gt;"",AF30=0)</formula1>
    </dataValidation>
  </dataValidations>
  <pageMargins left="0.70866141732283472" right="0.31496062992125984" top="0.39370078740157483" bottom="0" header="0.31496062992125984" footer="0.31496062992125984"/>
  <pageSetup paperSize="9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2"/>
  <sheetViews>
    <sheetView zoomScaleNormal="100" workbookViewId="0">
      <selection activeCell="B6" sqref="B6"/>
    </sheetView>
  </sheetViews>
  <sheetFormatPr defaultRowHeight="18.75" x14ac:dyDescent="0.4"/>
  <cols>
    <col min="1" max="1" width="3.375" customWidth="1"/>
    <col min="2" max="2" width="14.125" customWidth="1"/>
    <col min="3" max="3" width="6.125" customWidth="1"/>
    <col min="4" max="4" width="12.125" customWidth="1"/>
    <col min="5" max="11" width="5.125" customWidth="1"/>
    <col min="12" max="17" width="5.125" hidden="1" customWidth="1"/>
    <col min="18" max="18" width="3.375" customWidth="1"/>
    <col min="19" max="25" width="5.125" hidden="1" customWidth="1"/>
    <col min="26" max="26" width="3.375" bestFit="1" customWidth="1"/>
    <col min="27" max="31" width="2.625" customWidth="1"/>
    <col min="32" max="33" width="2.625" hidden="1" customWidth="1"/>
    <col min="34" max="37" width="2.625" customWidth="1"/>
    <col min="38" max="39" width="2.625" hidden="1" customWidth="1"/>
    <col min="40" max="41" width="2.625" style="8" customWidth="1"/>
    <col min="42" max="43" width="7.5" style="8" hidden="1" customWidth="1"/>
    <col min="44" max="44" width="7.5" style="8" customWidth="1"/>
    <col min="45" max="45" width="9.375" bestFit="1" customWidth="1"/>
    <col min="47" max="52" width="0" hidden="1" customWidth="1"/>
  </cols>
  <sheetData>
    <row r="1" spans="1:52" ht="9" customHeight="1" x14ac:dyDescent="0.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3"/>
      <c r="AJ1" s="3"/>
      <c r="AK1" s="3"/>
      <c r="AL1" s="3"/>
      <c r="AM1" s="3"/>
      <c r="AN1" s="7"/>
      <c r="AO1" s="7"/>
      <c r="AP1" s="7"/>
      <c r="AQ1" s="7"/>
      <c r="AR1" s="7"/>
    </row>
    <row r="2" spans="1:52" ht="17.100000000000001" customHeight="1" x14ac:dyDescent="0.4">
      <c r="A2" s="9"/>
      <c r="B2" s="219" t="s">
        <v>63</v>
      </c>
      <c r="C2" s="220"/>
      <c r="D2" s="220"/>
      <c r="E2" s="221"/>
      <c r="F2" s="221"/>
      <c r="AA2" s="223" t="s">
        <v>1</v>
      </c>
      <c r="AB2" s="224"/>
      <c r="AC2" s="224"/>
      <c r="AD2" s="224"/>
      <c r="AE2" s="225"/>
      <c r="AF2" s="222" t="s">
        <v>50</v>
      </c>
      <c r="AG2" s="189"/>
      <c r="AH2" s="222" t="s">
        <v>2</v>
      </c>
      <c r="AI2" s="224"/>
      <c r="AJ2" s="224"/>
      <c r="AK2" s="225"/>
      <c r="AL2" s="217" t="s">
        <v>50</v>
      </c>
      <c r="AM2" s="218"/>
      <c r="AN2" s="222" t="s">
        <v>5</v>
      </c>
      <c r="AO2" s="225"/>
      <c r="AP2" s="217" t="s">
        <v>50</v>
      </c>
      <c r="AQ2" s="218"/>
      <c r="AR2" s="13"/>
    </row>
    <row r="3" spans="1:52" x14ac:dyDescent="0.4">
      <c r="A3" s="5"/>
      <c r="B3" s="220"/>
      <c r="C3" s="220"/>
      <c r="D3" s="220"/>
      <c r="E3" s="221"/>
      <c r="F3" s="221"/>
      <c r="AA3" s="226" t="s">
        <v>16</v>
      </c>
      <c r="AB3" s="229" t="s">
        <v>7</v>
      </c>
      <c r="AC3" s="229" t="s">
        <v>8</v>
      </c>
      <c r="AD3" s="229" t="s">
        <v>9</v>
      </c>
      <c r="AE3" s="229" t="s">
        <v>10</v>
      </c>
      <c r="AF3" s="214" t="s">
        <v>51</v>
      </c>
      <c r="AG3" s="214" t="s">
        <v>52</v>
      </c>
      <c r="AH3" s="234" t="s">
        <v>11</v>
      </c>
      <c r="AI3" s="229" t="s">
        <v>12</v>
      </c>
      <c r="AJ3" s="229" t="s">
        <v>13</v>
      </c>
      <c r="AK3" s="229" t="s">
        <v>21</v>
      </c>
      <c r="AL3" s="214" t="s">
        <v>51</v>
      </c>
      <c r="AM3" s="214" t="s">
        <v>52</v>
      </c>
      <c r="AN3" s="229" t="s">
        <v>14</v>
      </c>
      <c r="AO3" s="229" t="s">
        <v>15</v>
      </c>
      <c r="AP3" s="214" t="s">
        <v>51</v>
      </c>
      <c r="AQ3" s="214" t="s">
        <v>52</v>
      </c>
      <c r="AR3" s="14"/>
    </row>
    <row r="4" spans="1:52" ht="16.5" customHeight="1" x14ac:dyDescent="0.4">
      <c r="A4" s="4"/>
      <c r="B4" s="4"/>
      <c r="C4" s="5"/>
      <c r="D4" s="5"/>
      <c r="E4" s="223" t="s">
        <v>18</v>
      </c>
      <c r="F4" s="224"/>
      <c r="G4" s="224"/>
      <c r="H4" s="224"/>
      <c r="I4" s="224"/>
      <c r="J4" s="224"/>
      <c r="K4" s="225"/>
      <c r="L4" s="222" t="s">
        <v>37</v>
      </c>
      <c r="M4" s="188"/>
      <c r="N4" s="188"/>
      <c r="O4" s="188"/>
      <c r="P4" s="188"/>
      <c r="Q4" s="189"/>
      <c r="R4" s="232" t="s">
        <v>0</v>
      </c>
      <c r="S4" s="239" t="s">
        <v>38</v>
      </c>
      <c r="T4" s="240"/>
      <c r="U4" s="240"/>
      <c r="V4" s="240"/>
      <c r="W4" s="240"/>
      <c r="X4" s="240"/>
      <c r="Y4" s="240"/>
      <c r="Z4" s="232" t="s">
        <v>39</v>
      </c>
      <c r="AA4" s="227"/>
      <c r="AB4" s="230"/>
      <c r="AC4" s="230"/>
      <c r="AD4" s="230"/>
      <c r="AE4" s="230"/>
      <c r="AF4" s="215"/>
      <c r="AG4" s="215"/>
      <c r="AH4" s="235"/>
      <c r="AI4" s="230"/>
      <c r="AJ4" s="230"/>
      <c r="AK4" s="230"/>
      <c r="AL4" s="215"/>
      <c r="AM4" s="215"/>
      <c r="AN4" s="230"/>
      <c r="AO4" s="230"/>
      <c r="AP4" s="215"/>
      <c r="AQ4" s="215"/>
      <c r="AR4" s="172" t="s">
        <v>59</v>
      </c>
      <c r="AS4" s="173"/>
      <c r="AU4" s="1"/>
      <c r="AV4" s="1"/>
      <c r="AW4" s="25" t="s">
        <v>46</v>
      </c>
      <c r="AX4" s="25" t="s">
        <v>47</v>
      </c>
      <c r="AY4" s="25" t="s">
        <v>48</v>
      </c>
      <c r="AZ4" s="25" t="s">
        <v>49</v>
      </c>
    </row>
    <row r="5" spans="1:52" ht="16.5" customHeight="1" x14ac:dyDescent="0.4">
      <c r="A5" s="2"/>
      <c r="B5" s="26" t="s">
        <v>6</v>
      </c>
      <c r="C5" s="27" t="s">
        <v>3</v>
      </c>
      <c r="D5" s="27" t="s">
        <v>17</v>
      </c>
      <c r="E5" s="41" t="s">
        <v>19</v>
      </c>
      <c r="F5" s="42" t="s">
        <v>19</v>
      </c>
      <c r="G5" s="42" t="s">
        <v>19</v>
      </c>
      <c r="H5" s="42" t="s">
        <v>19</v>
      </c>
      <c r="I5" s="42" t="s">
        <v>19</v>
      </c>
      <c r="J5" s="42" t="s">
        <v>19</v>
      </c>
      <c r="K5" s="42" t="s">
        <v>19</v>
      </c>
      <c r="L5" s="15"/>
      <c r="M5" s="15"/>
      <c r="N5" s="15"/>
      <c r="O5" s="15"/>
      <c r="P5" s="15"/>
      <c r="Q5" s="15"/>
      <c r="R5" s="233"/>
      <c r="S5" s="20"/>
      <c r="T5" s="20"/>
      <c r="U5" s="20"/>
      <c r="V5" s="20"/>
      <c r="W5" s="20"/>
      <c r="X5" s="20"/>
      <c r="Y5" s="20"/>
      <c r="Z5" s="233"/>
      <c r="AA5" s="228"/>
      <c r="AB5" s="231"/>
      <c r="AC5" s="231"/>
      <c r="AD5" s="231"/>
      <c r="AE5" s="231"/>
      <c r="AF5" s="216"/>
      <c r="AG5" s="216"/>
      <c r="AH5" s="236"/>
      <c r="AI5" s="231"/>
      <c r="AJ5" s="231"/>
      <c r="AK5" s="231"/>
      <c r="AL5" s="216"/>
      <c r="AM5" s="216"/>
      <c r="AN5" s="231"/>
      <c r="AO5" s="231"/>
      <c r="AP5" s="216"/>
      <c r="AQ5" s="216"/>
      <c r="AR5" s="52" t="s">
        <v>40</v>
      </c>
      <c r="AS5" s="94" t="s">
        <v>4</v>
      </c>
      <c r="AU5" s="1"/>
      <c r="AV5" s="25" t="s">
        <v>53</v>
      </c>
      <c r="AW5" s="25">
        <v>1</v>
      </c>
      <c r="AX5" s="25">
        <v>2</v>
      </c>
      <c r="AY5" s="25">
        <v>3</v>
      </c>
      <c r="AZ5" s="25">
        <v>4</v>
      </c>
    </row>
    <row r="6" spans="1:52" x14ac:dyDescent="0.4">
      <c r="A6" s="16">
        <v>1</v>
      </c>
      <c r="B6" s="28"/>
      <c r="C6" s="32"/>
      <c r="D6" s="39" t="s">
        <v>58</v>
      </c>
      <c r="E6" s="32"/>
      <c r="F6" s="32"/>
      <c r="G6" s="32"/>
      <c r="H6" s="32"/>
      <c r="I6" s="32"/>
      <c r="J6" s="32"/>
      <c r="K6" s="32"/>
      <c r="L6" s="16">
        <f t="shared" ref="L6:Q6" si="0">IF(AND(E6&lt;&gt;"",F6&lt;&gt;""),1,0)</f>
        <v>0</v>
      </c>
      <c r="M6" s="16">
        <f t="shared" si="0"/>
        <v>0</v>
      </c>
      <c r="N6" s="16">
        <f t="shared" si="0"/>
        <v>0</v>
      </c>
      <c r="O6" s="16">
        <f t="shared" si="0"/>
        <v>0</v>
      </c>
      <c r="P6" s="16">
        <f t="shared" si="0"/>
        <v>0</v>
      </c>
      <c r="Q6" s="16">
        <f t="shared" si="0"/>
        <v>0</v>
      </c>
      <c r="R6" s="16" t="str">
        <f>IF(B6&lt;&gt;"",IF(COUNTA(E6:K6)&gt;0,SUM(L6:Q6),""),"")</f>
        <v/>
      </c>
      <c r="S6" s="16">
        <f>IF(AND(E6&lt;&gt;"",F6=""),1,0)</f>
        <v>0</v>
      </c>
      <c r="T6" s="16">
        <f>IF(AND(E6="",F6&lt;&gt;"",G6=""),1,0)</f>
        <v>0</v>
      </c>
      <c r="U6" s="16">
        <f>IF(AND(F6="",G6&lt;&gt;"",H6=""),1,0)</f>
        <v>0</v>
      </c>
      <c r="V6" s="16">
        <f>IF(AND(G6="",H6&lt;&gt;"",I6=""),1,0)</f>
        <v>0</v>
      </c>
      <c r="W6" s="16">
        <f>IF(AND(H6="",I6&lt;&gt;"",J6=""),1,0)</f>
        <v>0</v>
      </c>
      <c r="X6" s="16">
        <f>IF(AND(I6="",J6&lt;&gt;"",K6=""),1,0)</f>
        <v>0</v>
      </c>
      <c r="Y6" s="16">
        <f>IF(AND(J6="",K6&lt;&gt;""),1,0)</f>
        <v>0</v>
      </c>
      <c r="Z6" s="16" t="str">
        <f>IF(B6&lt;&gt;"",IF(COUNTA(E6:K6)&gt;0,SUM(S6:Y6),""),"")</f>
        <v/>
      </c>
      <c r="AA6" s="28"/>
      <c r="AB6" s="32"/>
      <c r="AC6" s="32"/>
      <c r="AD6" s="32"/>
      <c r="AE6" s="32"/>
      <c r="AF6" s="16" t="e">
        <f>IF(AND(AG6=1,B6&lt;&gt;""),MATCH("*",AA6:AE6,0),#N/A)</f>
        <v>#N/A</v>
      </c>
      <c r="AG6" s="16">
        <f>COUNTA(AA6:AE6)</f>
        <v>0</v>
      </c>
      <c r="AH6" s="32"/>
      <c r="AI6" s="32"/>
      <c r="AJ6" s="32"/>
      <c r="AK6" s="32"/>
      <c r="AL6" s="16" t="e">
        <f>IF(AND(AM6=1,B6&lt;&gt;""),MATCH("*",AH6:AK6,0),#N/A)</f>
        <v>#N/A</v>
      </c>
      <c r="AM6" s="16">
        <f>COUNTA(AH6:AK6)</f>
        <v>0</v>
      </c>
      <c r="AN6" s="36"/>
      <c r="AO6" s="36"/>
      <c r="AP6" s="21" t="e">
        <f>IF(AND(AQ6=1,B6&lt;&gt;""),MATCH("*",AN6:AO6,0),#N/A)</f>
        <v>#N/A</v>
      </c>
      <c r="AQ6" s="21">
        <f>COUNTA(AN6:AO6)</f>
        <v>0</v>
      </c>
      <c r="AR6" s="99" t="str">
        <f>IFERROR(INDEX($AW$6:$AZ$10,MATCH(AF6,$AV$6:$AV$10,0),MATCH(AL6,$AW$5:$AZ$5,0)),"")</f>
        <v/>
      </c>
      <c r="AS6" s="100" t="str">
        <f>IF(OR(R6&lt;&gt;"",Z6&lt;&gt;""),R6*AR6+(Z6*500),"")</f>
        <v/>
      </c>
      <c r="AU6" s="25" t="s">
        <v>41</v>
      </c>
      <c r="AV6" s="25">
        <v>1</v>
      </c>
      <c r="AW6" s="1">
        <v>2000</v>
      </c>
      <c r="AX6" s="1">
        <v>2000</v>
      </c>
      <c r="AY6" s="1">
        <v>2000</v>
      </c>
      <c r="AZ6" s="1">
        <v>2000</v>
      </c>
    </row>
    <row r="7" spans="1:52" x14ac:dyDescent="0.4">
      <c r="A7" s="17">
        <v>2</v>
      </c>
      <c r="B7" s="29"/>
      <c r="C7" s="33"/>
      <c r="D7" s="270"/>
      <c r="E7" s="33"/>
      <c r="F7" s="33"/>
      <c r="G7" s="33"/>
      <c r="H7" s="33"/>
      <c r="I7" s="33"/>
      <c r="J7" s="33"/>
      <c r="K7" s="33"/>
      <c r="L7" s="17">
        <f t="shared" ref="L7:L20" si="1">IF(AND(E7&lt;&gt;"",F7&lt;&gt;""),1,0)</f>
        <v>0</v>
      </c>
      <c r="M7" s="17">
        <f t="shared" ref="M7:M20" si="2">IF(AND(F7&lt;&gt;"",G7&lt;&gt;""),1,0)</f>
        <v>0</v>
      </c>
      <c r="N7" s="17">
        <f t="shared" ref="N7:N20" si="3">IF(AND(G7&lt;&gt;"",H7&lt;&gt;""),1,0)</f>
        <v>0</v>
      </c>
      <c r="O7" s="17">
        <f t="shared" ref="O7:O20" si="4">IF(AND(H7&lt;&gt;"",I7&lt;&gt;""),1,0)</f>
        <v>0</v>
      </c>
      <c r="P7" s="17">
        <f t="shared" ref="P7:P20" si="5">IF(AND(I7&lt;&gt;"",J7&lt;&gt;""),1,0)</f>
        <v>0</v>
      </c>
      <c r="Q7" s="17">
        <f t="shared" ref="Q7:Q20" si="6">IF(AND(J7&lt;&gt;"",K7&lt;&gt;""),1,0)</f>
        <v>0</v>
      </c>
      <c r="R7" s="17" t="str">
        <f t="shared" ref="R7:R20" si="7">IF(B7&lt;&gt;"",IF(COUNTA(E7:K7)&gt;0,SUM(L7:Q7),""),"")</f>
        <v/>
      </c>
      <c r="S7" s="17">
        <f t="shared" ref="S7:S20" si="8">IF(AND(E7&lt;&gt;"",F7=""),1,0)</f>
        <v>0</v>
      </c>
      <c r="T7" s="17">
        <f t="shared" ref="T7:T20" si="9">IF(AND(E7="",F7&lt;&gt;"",G7=""),1,0)</f>
        <v>0</v>
      </c>
      <c r="U7" s="17">
        <f t="shared" ref="U7:U20" si="10">IF(AND(F7="",G7&lt;&gt;"",H7=""),1,0)</f>
        <v>0</v>
      </c>
      <c r="V7" s="17">
        <f t="shared" ref="V7:V20" si="11">IF(AND(G7="",H7&lt;&gt;"",I7=""),1,0)</f>
        <v>0</v>
      </c>
      <c r="W7" s="17">
        <f t="shared" ref="W7:W20" si="12">IF(AND(H7="",I7&lt;&gt;"",J7=""),1,0)</f>
        <v>0</v>
      </c>
      <c r="X7" s="17">
        <f t="shared" ref="X7:X20" si="13">IF(AND(I7="",J7&lt;&gt;"",K7=""),1,0)</f>
        <v>0</v>
      </c>
      <c r="Y7" s="17">
        <f t="shared" ref="Y7:Y20" si="14">IF(AND(J7="",K7&lt;&gt;""),1,0)</f>
        <v>0</v>
      </c>
      <c r="Z7" s="17" t="str">
        <f t="shared" ref="Z7:Z20" si="15">IF(B7&lt;&gt;"",IF(COUNTA(E7:K7)&gt;0,SUM(S7:Y7),""),"")</f>
        <v/>
      </c>
      <c r="AA7" s="29"/>
      <c r="AB7" s="33"/>
      <c r="AC7" s="33"/>
      <c r="AD7" s="33"/>
      <c r="AE7" s="33"/>
      <c r="AF7" s="17" t="e">
        <f t="shared" ref="AF7:AF20" si="16">IF(AND(AG7=1,B7&lt;&gt;""),MATCH("*",AA7:AE7,0),#N/A)</f>
        <v>#N/A</v>
      </c>
      <c r="AG7" s="17">
        <f t="shared" ref="AG7:AG20" si="17">COUNTA(AA7:AE7)</f>
        <v>0</v>
      </c>
      <c r="AH7" s="33"/>
      <c r="AI7" s="33"/>
      <c r="AJ7" s="33"/>
      <c r="AK7" s="33"/>
      <c r="AL7" s="17" t="e">
        <f t="shared" ref="AL7:AL20" si="18">IF(AND(AM7=1,B7&lt;&gt;""),MATCH("*",AH7:AK7,0),#N/A)</f>
        <v>#N/A</v>
      </c>
      <c r="AM7" s="17">
        <f t="shared" ref="AM7:AM20" si="19">COUNTA(AH7:AK7)</f>
        <v>0</v>
      </c>
      <c r="AN7" s="37"/>
      <c r="AO7" s="37"/>
      <c r="AP7" s="22" t="e">
        <f t="shared" ref="AP7:AP20" si="20">IF(AND(AQ7=1,B7&lt;&gt;""),MATCH("*",AN7:AO7,0),#N/A)</f>
        <v>#N/A</v>
      </c>
      <c r="AQ7" s="22">
        <f t="shared" ref="AQ7:AQ20" si="21">COUNTA(AN7:AO7)</f>
        <v>0</v>
      </c>
      <c r="AR7" s="103" t="str">
        <f>IFERROR(INDEX($AW$6:$AZ$10,MATCH(AF7,$AV$6:$AV$10,0),MATCH(AL7,$AW$5:$AZ$5,0)),"")</f>
        <v/>
      </c>
      <c r="AS7" s="104" t="str">
        <f t="shared" ref="AS7:AS20" si="22">IF(OR(R7&lt;&gt;"",Z7&lt;&gt;""),R7*AR7+(Z7*500),"")</f>
        <v/>
      </c>
      <c r="AU7" s="25" t="s">
        <v>42</v>
      </c>
      <c r="AV7" s="25">
        <v>2</v>
      </c>
      <c r="AW7" s="1">
        <v>2000</v>
      </c>
      <c r="AX7" s="1">
        <v>2000</v>
      </c>
      <c r="AY7" s="1">
        <v>2000</v>
      </c>
      <c r="AZ7" s="1">
        <v>2000</v>
      </c>
    </row>
    <row r="8" spans="1:52" x14ac:dyDescent="0.4">
      <c r="A8" s="17">
        <v>3</v>
      </c>
      <c r="B8" s="30"/>
      <c r="C8" s="34"/>
      <c r="D8" s="271"/>
      <c r="E8" s="34"/>
      <c r="F8" s="34"/>
      <c r="G8" s="34"/>
      <c r="H8" s="34"/>
      <c r="I8" s="34"/>
      <c r="J8" s="34"/>
      <c r="K8" s="34"/>
      <c r="L8" s="18">
        <f t="shared" si="1"/>
        <v>0</v>
      </c>
      <c r="M8" s="18">
        <f t="shared" si="2"/>
        <v>0</v>
      </c>
      <c r="N8" s="18">
        <f t="shared" si="3"/>
        <v>0</v>
      </c>
      <c r="O8" s="18">
        <f t="shared" si="4"/>
        <v>0</v>
      </c>
      <c r="P8" s="18">
        <f t="shared" si="5"/>
        <v>0</v>
      </c>
      <c r="Q8" s="18">
        <f t="shared" si="6"/>
        <v>0</v>
      </c>
      <c r="R8" s="18" t="str">
        <f t="shared" si="7"/>
        <v/>
      </c>
      <c r="S8" s="18">
        <f t="shared" si="8"/>
        <v>0</v>
      </c>
      <c r="T8" s="18">
        <f t="shared" si="9"/>
        <v>0</v>
      </c>
      <c r="U8" s="18">
        <f t="shared" si="10"/>
        <v>0</v>
      </c>
      <c r="V8" s="18">
        <f t="shared" si="11"/>
        <v>0</v>
      </c>
      <c r="W8" s="18">
        <f t="shared" si="12"/>
        <v>0</v>
      </c>
      <c r="X8" s="18">
        <f t="shared" si="13"/>
        <v>0</v>
      </c>
      <c r="Y8" s="18">
        <f t="shared" si="14"/>
        <v>0</v>
      </c>
      <c r="Z8" s="18" t="str">
        <f t="shared" si="15"/>
        <v/>
      </c>
      <c r="AA8" s="30"/>
      <c r="AB8" s="34"/>
      <c r="AC8" s="34"/>
      <c r="AD8" s="34"/>
      <c r="AE8" s="34"/>
      <c r="AF8" s="18" t="e">
        <f t="shared" si="16"/>
        <v>#N/A</v>
      </c>
      <c r="AG8" s="18">
        <f t="shared" si="17"/>
        <v>0</v>
      </c>
      <c r="AH8" s="33"/>
      <c r="AI8" s="33"/>
      <c r="AJ8" s="33"/>
      <c r="AK8" s="33"/>
      <c r="AL8" s="18" t="e">
        <f t="shared" si="18"/>
        <v>#N/A</v>
      </c>
      <c r="AM8" s="18">
        <f t="shared" si="19"/>
        <v>0</v>
      </c>
      <c r="AN8" s="37"/>
      <c r="AO8" s="37"/>
      <c r="AP8" s="23" t="e">
        <f t="shared" si="20"/>
        <v>#N/A</v>
      </c>
      <c r="AQ8" s="23">
        <f t="shared" si="21"/>
        <v>0</v>
      </c>
      <c r="AR8" s="107" t="str">
        <f t="shared" ref="AR8:AR20" si="23">IFERROR(INDEX($AW$6:$AZ$10,MATCH(AF8,$AV$6:$AV$10,0),MATCH(AL8,$AW$5:$AZ$5,0)),"")</f>
        <v/>
      </c>
      <c r="AS8" s="108" t="str">
        <f t="shared" si="22"/>
        <v/>
      </c>
      <c r="AU8" s="25" t="s">
        <v>43</v>
      </c>
      <c r="AV8" s="25">
        <v>3</v>
      </c>
      <c r="AW8" s="1">
        <v>2000</v>
      </c>
      <c r="AX8" s="1">
        <v>2000</v>
      </c>
      <c r="AY8" s="1">
        <v>2000</v>
      </c>
      <c r="AZ8" s="1">
        <v>2000</v>
      </c>
    </row>
    <row r="9" spans="1:52" x14ac:dyDescent="0.4">
      <c r="A9" s="17">
        <v>4</v>
      </c>
      <c r="B9" s="30"/>
      <c r="C9" s="34"/>
      <c r="D9" s="271"/>
      <c r="E9" s="34"/>
      <c r="F9" s="34"/>
      <c r="G9" s="34"/>
      <c r="H9" s="34"/>
      <c r="I9" s="34"/>
      <c r="J9" s="34"/>
      <c r="K9" s="34"/>
      <c r="L9" s="18">
        <f t="shared" si="1"/>
        <v>0</v>
      </c>
      <c r="M9" s="18">
        <f t="shared" si="2"/>
        <v>0</v>
      </c>
      <c r="N9" s="18">
        <f t="shared" si="3"/>
        <v>0</v>
      </c>
      <c r="O9" s="18">
        <f t="shared" si="4"/>
        <v>0</v>
      </c>
      <c r="P9" s="18">
        <f t="shared" si="5"/>
        <v>0</v>
      </c>
      <c r="Q9" s="18">
        <f t="shared" si="6"/>
        <v>0</v>
      </c>
      <c r="R9" s="18" t="str">
        <f t="shared" si="7"/>
        <v/>
      </c>
      <c r="S9" s="18">
        <f t="shared" si="8"/>
        <v>0</v>
      </c>
      <c r="T9" s="18">
        <f t="shared" si="9"/>
        <v>0</v>
      </c>
      <c r="U9" s="18">
        <f t="shared" si="10"/>
        <v>0</v>
      </c>
      <c r="V9" s="18">
        <f t="shared" si="11"/>
        <v>0</v>
      </c>
      <c r="W9" s="18">
        <f t="shared" si="12"/>
        <v>0</v>
      </c>
      <c r="X9" s="18">
        <f t="shared" si="13"/>
        <v>0</v>
      </c>
      <c r="Y9" s="18">
        <f t="shared" si="14"/>
        <v>0</v>
      </c>
      <c r="Z9" s="18" t="str">
        <f t="shared" si="15"/>
        <v/>
      </c>
      <c r="AA9" s="30"/>
      <c r="AB9" s="34"/>
      <c r="AC9" s="34"/>
      <c r="AD9" s="34"/>
      <c r="AE9" s="34"/>
      <c r="AF9" s="18" t="e">
        <f t="shared" si="16"/>
        <v>#N/A</v>
      </c>
      <c r="AG9" s="18">
        <f t="shared" si="17"/>
        <v>0</v>
      </c>
      <c r="AH9" s="33"/>
      <c r="AI9" s="33"/>
      <c r="AJ9" s="33"/>
      <c r="AK9" s="33"/>
      <c r="AL9" s="18" t="e">
        <f t="shared" si="18"/>
        <v>#N/A</v>
      </c>
      <c r="AM9" s="18">
        <f t="shared" si="19"/>
        <v>0</v>
      </c>
      <c r="AN9" s="37"/>
      <c r="AO9" s="37"/>
      <c r="AP9" s="23" t="e">
        <f t="shared" si="20"/>
        <v>#N/A</v>
      </c>
      <c r="AQ9" s="23">
        <f t="shared" si="21"/>
        <v>0</v>
      </c>
      <c r="AR9" s="103" t="str">
        <f t="shared" si="23"/>
        <v/>
      </c>
      <c r="AS9" s="108" t="str">
        <f t="shared" si="22"/>
        <v/>
      </c>
      <c r="AU9" s="25" t="s">
        <v>44</v>
      </c>
      <c r="AV9" s="25">
        <v>4</v>
      </c>
      <c r="AW9" s="1">
        <v>2000</v>
      </c>
      <c r="AX9" s="1">
        <v>1000</v>
      </c>
      <c r="AY9" s="1">
        <v>0</v>
      </c>
      <c r="AZ9" s="1">
        <v>0</v>
      </c>
    </row>
    <row r="10" spans="1:52" x14ac:dyDescent="0.4">
      <c r="A10" s="17">
        <v>5</v>
      </c>
      <c r="B10" s="30"/>
      <c r="C10" s="34"/>
      <c r="D10" s="271"/>
      <c r="E10" s="34"/>
      <c r="F10" s="34"/>
      <c r="G10" s="34"/>
      <c r="H10" s="34"/>
      <c r="I10" s="34"/>
      <c r="J10" s="34"/>
      <c r="K10" s="34"/>
      <c r="L10" s="18">
        <f t="shared" si="1"/>
        <v>0</v>
      </c>
      <c r="M10" s="18">
        <f t="shared" si="2"/>
        <v>0</v>
      </c>
      <c r="N10" s="18">
        <f t="shared" si="3"/>
        <v>0</v>
      </c>
      <c r="O10" s="18">
        <f t="shared" si="4"/>
        <v>0</v>
      </c>
      <c r="P10" s="18">
        <f t="shared" si="5"/>
        <v>0</v>
      </c>
      <c r="Q10" s="18">
        <f t="shared" si="6"/>
        <v>0</v>
      </c>
      <c r="R10" s="18" t="str">
        <f t="shared" si="7"/>
        <v/>
      </c>
      <c r="S10" s="18">
        <f t="shared" si="8"/>
        <v>0</v>
      </c>
      <c r="T10" s="18">
        <f t="shared" si="9"/>
        <v>0</v>
      </c>
      <c r="U10" s="18">
        <f t="shared" si="10"/>
        <v>0</v>
      </c>
      <c r="V10" s="18">
        <f t="shared" si="11"/>
        <v>0</v>
      </c>
      <c r="W10" s="18">
        <f t="shared" si="12"/>
        <v>0</v>
      </c>
      <c r="X10" s="18">
        <f t="shared" si="13"/>
        <v>0</v>
      </c>
      <c r="Y10" s="18">
        <f t="shared" si="14"/>
        <v>0</v>
      </c>
      <c r="Z10" s="18" t="str">
        <f t="shared" si="15"/>
        <v/>
      </c>
      <c r="AA10" s="30"/>
      <c r="AB10" s="34"/>
      <c r="AC10" s="34"/>
      <c r="AD10" s="34"/>
      <c r="AE10" s="34"/>
      <c r="AF10" s="18" t="e">
        <f t="shared" si="16"/>
        <v>#N/A</v>
      </c>
      <c r="AG10" s="18">
        <f t="shared" si="17"/>
        <v>0</v>
      </c>
      <c r="AH10" s="33"/>
      <c r="AI10" s="33"/>
      <c r="AJ10" s="33"/>
      <c r="AK10" s="33"/>
      <c r="AL10" s="18" t="e">
        <f t="shared" si="18"/>
        <v>#N/A</v>
      </c>
      <c r="AM10" s="18">
        <f t="shared" si="19"/>
        <v>0</v>
      </c>
      <c r="AN10" s="37"/>
      <c r="AO10" s="37"/>
      <c r="AP10" s="23" t="e">
        <f t="shared" si="20"/>
        <v>#N/A</v>
      </c>
      <c r="AQ10" s="23">
        <f t="shared" si="21"/>
        <v>0</v>
      </c>
      <c r="AR10" s="107" t="str">
        <f t="shared" si="23"/>
        <v/>
      </c>
      <c r="AS10" s="108" t="str">
        <f t="shared" si="22"/>
        <v/>
      </c>
      <c r="AU10" s="25" t="s">
        <v>45</v>
      </c>
      <c r="AV10" s="25">
        <v>5</v>
      </c>
      <c r="AW10" s="1">
        <v>2500</v>
      </c>
      <c r="AX10" s="1">
        <v>1250</v>
      </c>
      <c r="AY10" s="1">
        <v>500</v>
      </c>
      <c r="AZ10" s="1">
        <v>0</v>
      </c>
    </row>
    <row r="11" spans="1:52" x14ac:dyDescent="0.4">
      <c r="A11" s="17">
        <v>6</v>
      </c>
      <c r="B11" s="30"/>
      <c r="C11" s="34"/>
      <c r="D11" s="271"/>
      <c r="E11" s="34"/>
      <c r="F11" s="34"/>
      <c r="G11" s="34"/>
      <c r="H11" s="34"/>
      <c r="I11" s="34"/>
      <c r="J11" s="34"/>
      <c r="K11" s="34"/>
      <c r="L11" s="18">
        <f t="shared" si="1"/>
        <v>0</v>
      </c>
      <c r="M11" s="18">
        <f t="shared" si="2"/>
        <v>0</v>
      </c>
      <c r="N11" s="18">
        <f t="shared" si="3"/>
        <v>0</v>
      </c>
      <c r="O11" s="18">
        <f t="shared" si="4"/>
        <v>0</v>
      </c>
      <c r="P11" s="18">
        <f t="shared" si="5"/>
        <v>0</v>
      </c>
      <c r="Q11" s="18">
        <f t="shared" si="6"/>
        <v>0</v>
      </c>
      <c r="R11" s="18" t="str">
        <f t="shared" si="7"/>
        <v/>
      </c>
      <c r="S11" s="18">
        <f t="shared" si="8"/>
        <v>0</v>
      </c>
      <c r="T11" s="18">
        <f t="shared" si="9"/>
        <v>0</v>
      </c>
      <c r="U11" s="18">
        <f t="shared" si="10"/>
        <v>0</v>
      </c>
      <c r="V11" s="18">
        <f t="shared" si="11"/>
        <v>0</v>
      </c>
      <c r="W11" s="18">
        <f t="shared" si="12"/>
        <v>0</v>
      </c>
      <c r="X11" s="18">
        <f t="shared" si="13"/>
        <v>0</v>
      </c>
      <c r="Y11" s="18">
        <f t="shared" si="14"/>
        <v>0</v>
      </c>
      <c r="Z11" s="18" t="str">
        <f t="shared" si="15"/>
        <v/>
      </c>
      <c r="AA11" s="30"/>
      <c r="AB11" s="34"/>
      <c r="AC11" s="34"/>
      <c r="AD11" s="34"/>
      <c r="AE11" s="34"/>
      <c r="AF11" s="18" t="e">
        <f t="shared" si="16"/>
        <v>#N/A</v>
      </c>
      <c r="AG11" s="18">
        <f t="shared" si="17"/>
        <v>0</v>
      </c>
      <c r="AH11" s="33"/>
      <c r="AI11" s="33"/>
      <c r="AJ11" s="33"/>
      <c r="AK11" s="33"/>
      <c r="AL11" s="18" t="e">
        <f t="shared" si="18"/>
        <v>#N/A</v>
      </c>
      <c r="AM11" s="18">
        <f t="shared" si="19"/>
        <v>0</v>
      </c>
      <c r="AN11" s="37"/>
      <c r="AO11" s="37"/>
      <c r="AP11" s="23" t="e">
        <f t="shared" si="20"/>
        <v>#N/A</v>
      </c>
      <c r="AQ11" s="23">
        <f t="shared" si="21"/>
        <v>0</v>
      </c>
      <c r="AR11" s="107" t="str">
        <f t="shared" si="23"/>
        <v/>
      </c>
      <c r="AS11" s="108" t="str">
        <f t="shared" si="22"/>
        <v/>
      </c>
      <c r="AU11" s="40" t="s">
        <v>54</v>
      </c>
    </row>
    <row r="12" spans="1:52" x14ac:dyDescent="0.4">
      <c r="A12" s="17">
        <v>7</v>
      </c>
      <c r="B12" s="30"/>
      <c r="C12" s="34"/>
      <c r="D12" s="271"/>
      <c r="E12" s="34"/>
      <c r="F12" s="34"/>
      <c r="G12" s="34"/>
      <c r="H12" s="34"/>
      <c r="I12" s="34"/>
      <c r="J12" s="34"/>
      <c r="K12" s="34"/>
      <c r="L12" s="18">
        <f t="shared" si="1"/>
        <v>0</v>
      </c>
      <c r="M12" s="18">
        <f t="shared" si="2"/>
        <v>0</v>
      </c>
      <c r="N12" s="18">
        <f t="shared" si="3"/>
        <v>0</v>
      </c>
      <c r="O12" s="18">
        <f t="shared" si="4"/>
        <v>0</v>
      </c>
      <c r="P12" s="18">
        <f t="shared" si="5"/>
        <v>0</v>
      </c>
      <c r="Q12" s="18">
        <f t="shared" si="6"/>
        <v>0</v>
      </c>
      <c r="R12" s="18" t="str">
        <f t="shared" si="7"/>
        <v/>
      </c>
      <c r="S12" s="18">
        <f t="shared" si="8"/>
        <v>0</v>
      </c>
      <c r="T12" s="18">
        <f t="shared" si="9"/>
        <v>0</v>
      </c>
      <c r="U12" s="18">
        <f t="shared" si="10"/>
        <v>0</v>
      </c>
      <c r="V12" s="18">
        <f t="shared" si="11"/>
        <v>0</v>
      </c>
      <c r="W12" s="18">
        <f t="shared" si="12"/>
        <v>0</v>
      </c>
      <c r="X12" s="18">
        <f t="shared" si="13"/>
        <v>0</v>
      </c>
      <c r="Y12" s="18">
        <f t="shared" si="14"/>
        <v>0</v>
      </c>
      <c r="Z12" s="18" t="str">
        <f t="shared" si="15"/>
        <v/>
      </c>
      <c r="AA12" s="30"/>
      <c r="AB12" s="34"/>
      <c r="AC12" s="34"/>
      <c r="AD12" s="34"/>
      <c r="AE12" s="34"/>
      <c r="AF12" s="18" t="e">
        <f t="shared" si="16"/>
        <v>#N/A</v>
      </c>
      <c r="AG12" s="18">
        <f t="shared" si="17"/>
        <v>0</v>
      </c>
      <c r="AH12" s="33"/>
      <c r="AI12" s="33"/>
      <c r="AJ12" s="33"/>
      <c r="AK12" s="33"/>
      <c r="AL12" s="18" t="e">
        <f t="shared" si="18"/>
        <v>#N/A</v>
      </c>
      <c r="AM12" s="18">
        <f t="shared" si="19"/>
        <v>0</v>
      </c>
      <c r="AN12" s="37"/>
      <c r="AO12" s="37"/>
      <c r="AP12" s="23" t="e">
        <f t="shared" si="20"/>
        <v>#N/A</v>
      </c>
      <c r="AQ12" s="23">
        <f t="shared" si="21"/>
        <v>0</v>
      </c>
      <c r="AR12" s="107" t="str">
        <f t="shared" si="23"/>
        <v/>
      </c>
      <c r="AS12" s="108" t="str">
        <f t="shared" si="22"/>
        <v/>
      </c>
    </row>
    <row r="13" spans="1:52" x14ac:dyDescent="0.4">
      <c r="A13" s="17">
        <v>8</v>
      </c>
      <c r="B13" s="30"/>
      <c r="C13" s="34"/>
      <c r="D13" s="271"/>
      <c r="E13" s="34"/>
      <c r="F13" s="34"/>
      <c r="G13" s="34"/>
      <c r="H13" s="34"/>
      <c r="I13" s="34"/>
      <c r="J13" s="34"/>
      <c r="K13" s="34"/>
      <c r="L13" s="18">
        <f t="shared" si="1"/>
        <v>0</v>
      </c>
      <c r="M13" s="18">
        <f t="shared" si="2"/>
        <v>0</v>
      </c>
      <c r="N13" s="18">
        <f t="shared" si="3"/>
        <v>0</v>
      </c>
      <c r="O13" s="18">
        <f t="shared" si="4"/>
        <v>0</v>
      </c>
      <c r="P13" s="18">
        <f t="shared" si="5"/>
        <v>0</v>
      </c>
      <c r="Q13" s="18">
        <f t="shared" si="6"/>
        <v>0</v>
      </c>
      <c r="R13" s="18" t="str">
        <f t="shared" si="7"/>
        <v/>
      </c>
      <c r="S13" s="18">
        <f t="shared" si="8"/>
        <v>0</v>
      </c>
      <c r="T13" s="18">
        <f t="shared" si="9"/>
        <v>0</v>
      </c>
      <c r="U13" s="18">
        <f t="shared" si="10"/>
        <v>0</v>
      </c>
      <c r="V13" s="18">
        <f t="shared" si="11"/>
        <v>0</v>
      </c>
      <c r="W13" s="18">
        <f t="shared" si="12"/>
        <v>0</v>
      </c>
      <c r="X13" s="18">
        <f t="shared" si="13"/>
        <v>0</v>
      </c>
      <c r="Y13" s="18">
        <f t="shared" si="14"/>
        <v>0</v>
      </c>
      <c r="Z13" s="18" t="str">
        <f t="shared" si="15"/>
        <v/>
      </c>
      <c r="AA13" s="30"/>
      <c r="AB13" s="34"/>
      <c r="AC13" s="34"/>
      <c r="AD13" s="34"/>
      <c r="AE13" s="34"/>
      <c r="AF13" s="18" t="e">
        <f t="shared" si="16"/>
        <v>#N/A</v>
      </c>
      <c r="AG13" s="18">
        <f t="shared" si="17"/>
        <v>0</v>
      </c>
      <c r="AH13" s="33"/>
      <c r="AI13" s="33"/>
      <c r="AJ13" s="33"/>
      <c r="AK13" s="33"/>
      <c r="AL13" s="18" t="e">
        <f t="shared" si="18"/>
        <v>#N/A</v>
      </c>
      <c r="AM13" s="18">
        <f t="shared" si="19"/>
        <v>0</v>
      </c>
      <c r="AN13" s="37"/>
      <c r="AO13" s="37"/>
      <c r="AP13" s="23" t="e">
        <f t="shared" si="20"/>
        <v>#N/A</v>
      </c>
      <c r="AQ13" s="23">
        <f t="shared" si="21"/>
        <v>0</v>
      </c>
      <c r="AR13" s="107" t="str">
        <f t="shared" si="23"/>
        <v/>
      </c>
      <c r="AS13" s="108" t="str">
        <f t="shared" si="22"/>
        <v/>
      </c>
    </row>
    <row r="14" spans="1:52" x14ac:dyDescent="0.4">
      <c r="A14" s="17">
        <v>9</v>
      </c>
      <c r="B14" s="30"/>
      <c r="C14" s="34"/>
      <c r="D14" s="271"/>
      <c r="E14" s="34"/>
      <c r="F14" s="34"/>
      <c r="G14" s="34"/>
      <c r="H14" s="34"/>
      <c r="I14" s="34"/>
      <c r="J14" s="34"/>
      <c r="K14" s="34"/>
      <c r="L14" s="18">
        <f t="shared" si="1"/>
        <v>0</v>
      </c>
      <c r="M14" s="18">
        <f t="shared" si="2"/>
        <v>0</v>
      </c>
      <c r="N14" s="18">
        <f t="shared" si="3"/>
        <v>0</v>
      </c>
      <c r="O14" s="18">
        <f t="shared" si="4"/>
        <v>0</v>
      </c>
      <c r="P14" s="18">
        <f t="shared" si="5"/>
        <v>0</v>
      </c>
      <c r="Q14" s="18">
        <f t="shared" si="6"/>
        <v>0</v>
      </c>
      <c r="R14" s="18" t="str">
        <f t="shared" si="7"/>
        <v/>
      </c>
      <c r="S14" s="18">
        <f t="shared" si="8"/>
        <v>0</v>
      </c>
      <c r="T14" s="18">
        <f t="shared" si="9"/>
        <v>0</v>
      </c>
      <c r="U14" s="18">
        <f t="shared" si="10"/>
        <v>0</v>
      </c>
      <c r="V14" s="18">
        <f t="shared" si="11"/>
        <v>0</v>
      </c>
      <c r="W14" s="18">
        <f t="shared" si="12"/>
        <v>0</v>
      </c>
      <c r="X14" s="18">
        <f t="shared" si="13"/>
        <v>0</v>
      </c>
      <c r="Y14" s="18">
        <f t="shared" si="14"/>
        <v>0</v>
      </c>
      <c r="Z14" s="18" t="str">
        <f t="shared" si="15"/>
        <v/>
      </c>
      <c r="AA14" s="30"/>
      <c r="AB14" s="34"/>
      <c r="AC14" s="34"/>
      <c r="AD14" s="34"/>
      <c r="AE14" s="34"/>
      <c r="AF14" s="18" t="e">
        <f t="shared" si="16"/>
        <v>#N/A</v>
      </c>
      <c r="AG14" s="18">
        <f t="shared" si="17"/>
        <v>0</v>
      </c>
      <c r="AH14" s="33"/>
      <c r="AI14" s="33"/>
      <c r="AJ14" s="33"/>
      <c r="AK14" s="33"/>
      <c r="AL14" s="18" t="e">
        <f t="shared" si="18"/>
        <v>#N/A</v>
      </c>
      <c r="AM14" s="18">
        <f t="shared" si="19"/>
        <v>0</v>
      </c>
      <c r="AN14" s="37"/>
      <c r="AO14" s="37"/>
      <c r="AP14" s="23" t="e">
        <f t="shared" si="20"/>
        <v>#N/A</v>
      </c>
      <c r="AQ14" s="23">
        <f t="shared" si="21"/>
        <v>0</v>
      </c>
      <c r="AR14" s="107" t="str">
        <f t="shared" si="23"/>
        <v/>
      </c>
      <c r="AS14" s="108" t="str">
        <f t="shared" si="22"/>
        <v/>
      </c>
    </row>
    <row r="15" spans="1:52" x14ac:dyDescent="0.4">
      <c r="A15" s="17">
        <v>10</v>
      </c>
      <c r="B15" s="30"/>
      <c r="C15" s="34"/>
      <c r="D15" s="271"/>
      <c r="E15" s="34"/>
      <c r="F15" s="34"/>
      <c r="G15" s="34"/>
      <c r="H15" s="34"/>
      <c r="I15" s="34"/>
      <c r="J15" s="34"/>
      <c r="K15" s="34"/>
      <c r="L15" s="18">
        <f t="shared" si="1"/>
        <v>0</v>
      </c>
      <c r="M15" s="18">
        <f t="shared" si="2"/>
        <v>0</v>
      </c>
      <c r="N15" s="18">
        <f t="shared" si="3"/>
        <v>0</v>
      </c>
      <c r="O15" s="18">
        <f t="shared" si="4"/>
        <v>0</v>
      </c>
      <c r="P15" s="18">
        <f t="shared" si="5"/>
        <v>0</v>
      </c>
      <c r="Q15" s="18">
        <f t="shared" si="6"/>
        <v>0</v>
      </c>
      <c r="R15" s="18" t="str">
        <f t="shared" si="7"/>
        <v/>
      </c>
      <c r="S15" s="18">
        <f t="shared" si="8"/>
        <v>0</v>
      </c>
      <c r="T15" s="18">
        <f t="shared" si="9"/>
        <v>0</v>
      </c>
      <c r="U15" s="18">
        <f t="shared" si="10"/>
        <v>0</v>
      </c>
      <c r="V15" s="18">
        <f t="shared" si="11"/>
        <v>0</v>
      </c>
      <c r="W15" s="18">
        <f t="shared" si="12"/>
        <v>0</v>
      </c>
      <c r="X15" s="18">
        <f t="shared" si="13"/>
        <v>0</v>
      </c>
      <c r="Y15" s="18">
        <f t="shared" si="14"/>
        <v>0</v>
      </c>
      <c r="Z15" s="18" t="str">
        <f t="shared" si="15"/>
        <v/>
      </c>
      <c r="AA15" s="30"/>
      <c r="AB15" s="34"/>
      <c r="AC15" s="34"/>
      <c r="AD15" s="34"/>
      <c r="AE15" s="34"/>
      <c r="AF15" s="18" t="e">
        <f t="shared" si="16"/>
        <v>#N/A</v>
      </c>
      <c r="AG15" s="18">
        <f t="shared" si="17"/>
        <v>0</v>
      </c>
      <c r="AH15" s="33"/>
      <c r="AI15" s="33"/>
      <c r="AJ15" s="33"/>
      <c r="AK15" s="33"/>
      <c r="AL15" s="18" t="e">
        <f t="shared" si="18"/>
        <v>#N/A</v>
      </c>
      <c r="AM15" s="18">
        <f t="shared" si="19"/>
        <v>0</v>
      </c>
      <c r="AN15" s="37"/>
      <c r="AO15" s="37"/>
      <c r="AP15" s="23" t="e">
        <f t="shared" si="20"/>
        <v>#N/A</v>
      </c>
      <c r="AQ15" s="23">
        <f t="shared" si="21"/>
        <v>0</v>
      </c>
      <c r="AR15" s="107" t="str">
        <f t="shared" si="23"/>
        <v/>
      </c>
      <c r="AS15" s="108" t="str">
        <f t="shared" si="22"/>
        <v/>
      </c>
    </row>
    <row r="16" spans="1:52" x14ac:dyDescent="0.4">
      <c r="A16" s="17">
        <v>11</v>
      </c>
      <c r="B16" s="30"/>
      <c r="C16" s="34"/>
      <c r="D16" s="271"/>
      <c r="E16" s="34"/>
      <c r="F16" s="34"/>
      <c r="G16" s="34"/>
      <c r="H16" s="34"/>
      <c r="I16" s="34"/>
      <c r="J16" s="34"/>
      <c r="K16" s="34"/>
      <c r="L16" s="18">
        <f t="shared" si="1"/>
        <v>0</v>
      </c>
      <c r="M16" s="18">
        <f t="shared" si="2"/>
        <v>0</v>
      </c>
      <c r="N16" s="18">
        <f t="shared" si="3"/>
        <v>0</v>
      </c>
      <c r="O16" s="18">
        <f t="shared" si="4"/>
        <v>0</v>
      </c>
      <c r="P16" s="18">
        <f t="shared" si="5"/>
        <v>0</v>
      </c>
      <c r="Q16" s="18">
        <f t="shared" si="6"/>
        <v>0</v>
      </c>
      <c r="R16" s="18" t="str">
        <f t="shared" si="7"/>
        <v/>
      </c>
      <c r="S16" s="18">
        <f t="shared" si="8"/>
        <v>0</v>
      </c>
      <c r="T16" s="18">
        <f t="shared" si="9"/>
        <v>0</v>
      </c>
      <c r="U16" s="18">
        <f t="shared" si="10"/>
        <v>0</v>
      </c>
      <c r="V16" s="18">
        <f t="shared" si="11"/>
        <v>0</v>
      </c>
      <c r="W16" s="18">
        <f t="shared" si="12"/>
        <v>0</v>
      </c>
      <c r="X16" s="18">
        <f t="shared" si="13"/>
        <v>0</v>
      </c>
      <c r="Y16" s="18">
        <f t="shared" si="14"/>
        <v>0</v>
      </c>
      <c r="Z16" s="18" t="str">
        <f t="shared" si="15"/>
        <v/>
      </c>
      <c r="AA16" s="30"/>
      <c r="AB16" s="34"/>
      <c r="AC16" s="34"/>
      <c r="AD16" s="34"/>
      <c r="AE16" s="34"/>
      <c r="AF16" s="18" t="e">
        <f t="shared" si="16"/>
        <v>#N/A</v>
      </c>
      <c r="AG16" s="18">
        <f t="shared" si="17"/>
        <v>0</v>
      </c>
      <c r="AH16" s="33"/>
      <c r="AI16" s="33"/>
      <c r="AJ16" s="33"/>
      <c r="AK16" s="33"/>
      <c r="AL16" s="18" t="e">
        <f t="shared" si="18"/>
        <v>#N/A</v>
      </c>
      <c r="AM16" s="18">
        <f t="shared" si="19"/>
        <v>0</v>
      </c>
      <c r="AN16" s="37"/>
      <c r="AO16" s="37"/>
      <c r="AP16" s="23" t="e">
        <f t="shared" si="20"/>
        <v>#N/A</v>
      </c>
      <c r="AQ16" s="23">
        <f t="shared" si="21"/>
        <v>0</v>
      </c>
      <c r="AR16" s="107" t="str">
        <f t="shared" si="23"/>
        <v/>
      </c>
      <c r="AS16" s="108" t="str">
        <f t="shared" si="22"/>
        <v/>
      </c>
    </row>
    <row r="17" spans="1:45" x14ac:dyDescent="0.4">
      <c r="A17" s="17">
        <v>12</v>
      </c>
      <c r="B17" s="30"/>
      <c r="C17" s="34"/>
      <c r="D17" s="271"/>
      <c r="E17" s="34"/>
      <c r="F17" s="34"/>
      <c r="G17" s="34"/>
      <c r="H17" s="34"/>
      <c r="I17" s="34"/>
      <c r="J17" s="34"/>
      <c r="K17" s="34"/>
      <c r="L17" s="18">
        <f t="shared" si="1"/>
        <v>0</v>
      </c>
      <c r="M17" s="18">
        <f t="shared" si="2"/>
        <v>0</v>
      </c>
      <c r="N17" s="18">
        <f t="shared" si="3"/>
        <v>0</v>
      </c>
      <c r="O17" s="18">
        <f t="shared" si="4"/>
        <v>0</v>
      </c>
      <c r="P17" s="18">
        <f t="shared" si="5"/>
        <v>0</v>
      </c>
      <c r="Q17" s="18">
        <f t="shared" si="6"/>
        <v>0</v>
      </c>
      <c r="R17" s="18" t="str">
        <f t="shared" si="7"/>
        <v/>
      </c>
      <c r="S17" s="18">
        <f t="shared" si="8"/>
        <v>0</v>
      </c>
      <c r="T17" s="18">
        <f t="shared" si="9"/>
        <v>0</v>
      </c>
      <c r="U17" s="18">
        <f t="shared" si="10"/>
        <v>0</v>
      </c>
      <c r="V17" s="18">
        <f t="shared" si="11"/>
        <v>0</v>
      </c>
      <c r="W17" s="18">
        <f t="shared" si="12"/>
        <v>0</v>
      </c>
      <c r="X17" s="18">
        <f t="shared" si="13"/>
        <v>0</v>
      </c>
      <c r="Y17" s="18">
        <f t="shared" si="14"/>
        <v>0</v>
      </c>
      <c r="Z17" s="18" t="str">
        <f t="shared" si="15"/>
        <v/>
      </c>
      <c r="AA17" s="30"/>
      <c r="AB17" s="34"/>
      <c r="AC17" s="34"/>
      <c r="AD17" s="34"/>
      <c r="AE17" s="34"/>
      <c r="AF17" s="18" t="e">
        <f t="shared" si="16"/>
        <v>#N/A</v>
      </c>
      <c r="AG17" s="18">
        <f t="shared" si="17"/>
        <v>0</v>
      </c>
      <c r="AH17" s="33"/>
      <c r="AI17" s="33"/>
      <c r="AJ17" s="33"/>
      <c r="AK17" s="33"/>
      <c r="AL17" s="18" t="e">
        <f t="shared" si="18"/>
        <v>#N/A</v>
      </c>
      <c r="AM17" s="18">
        <f t="shared" si="19"/>
        <v>0</v>
      </c>
      <c r="AN17" s="37"/>
      <c r="AO17" s="37"/>
      <c r="AP17" s="23" t="e">
        <f t="shared" si="20"/>
        <v>#N/A</v>
      </c>
      <c r="AQ17" s="23">
        <f t="shared" si="21"/>
        <v>0</v>
      </c>
      <c r="AR17" s="107" t="str">
        <f t="shared" si="23"/>
        <v/>
      </c>
      <c r="AS17" s="108" t="str">
        <f t="shared" si="22"/>
        <v/>
      </c>
    </row>
    <row r="18" spans="1:45" x14ac:dyDescent="0.4">
      <c r="A18" s="17">
        <v>13</v>
      </c>
      <c r="B18" s="30"/>
      <c r="C18" s="34"/>
      <c r="D18" s="271"/>
      <c r="E18" s="34"/>
      <c r="F18" s="34"/>
      <c r="G18" s="34"/>
      <c r="H18" s="34"/>
      <c r="I18" s="34"/>
      <c r="J18" s="34"/>
      <c r="K18" s="34"/>
      <c r="L18" s="18">
        <f t="shared" si="1"/>
        <v>0</v>
      </c>
      <c r="M18" s="18">
        <f t="shared" si="2"/>
        <v>0</v>
      </c>
      <c r="N18" s="18">
        <f t="shared" si="3"/>
        <v>0</v>
      </c>
      <c r="O18" s="18">
        <f t="shared" si="4"/>
        <v>0</v>
      </c>
      <c r="P18" s="18">
        <f t="shared" si="5"/>
        <v>0</v>
      </c>
      <c r="Q18" s="18">
        <f t="shared" si="6"/>
        <v>0</v>
      </c>
      <c r="R18" s="18" t="str">
        <f t="shared" si="7"/>
        <v/>
      </c>
      <c r="S18" s="18">
        <f t="shared" si="8"/>
        <v>0</v>
      </c>
      <c r="T18" s="18">
        <f t="shared" si="9"/>
        <v>0</v>
      </c>
      <c r="U18" s="18">
        <f t="shared" si="10"/>
        <v>0</v>
      </c>
      <c r="V18" s="18">
        <f t="shared" si="11"/>
        <v>0</v>
      </c>
      <c r="W18" s="18">
        <f t="shared" si="12"/>
        <v>0</v>
      </c>
      <c r="X18" s="18">
        <f t="shared" si="13"/>
        <v>0</v>
      </c>
      <c r="Y18" s="18">
        <f t="shared" si="14"/>
        <v>0</v>
      </c>
      <c r="Z18" s="18" t="str">
        <f t="shared" si="15"/>
        <v/>
      </c>
      <c r="AA18" s="30"/>
      <c r="AB18" s="34"/>
      <c r="AC18" s="34"/>
      <c r="AD18" s="34"/>
      <c r="AE18" s="34"/>
      <c r="AF18" s="18" t="e">
        <f t="shared" si="16"/>
        <v>#N/A</v>
      </c>
      <c r="AG18" s="18">
        <f t="shared" si="17"/>
        <v>0</v>
      </c>
      <c r="AH18" s="33"/>
      <c r="AI18" s="33"/>
      <c r="AJ18" s="33"/>
      <c r="AK18" s="33"/>
      <c r="AL18" s="18" t="e">
        <f t="shared" si="18"/>
        <v>#N/A</v>
      </c>
      <c r="AM18" s="18">
        <f t="shared" si="19"/>
        <v>0</v>
      </c>
      <c r="AN18" s="37"/>
      <c r="AO18" s="37"/>
      <c r="AP18" s="23" t="e">
        <f t="shared" si="20"/>
        <v>#N/A</v>
      </c>
      <c r="AQ18" s="23">
        <f t="shared" si="21"/>
        <v>0</v>
      </c>
      <c r="AR18" s="107" t="str">
        <f t="shared" si="23"/>
        <v/>
      </c>
      <c r="AS18" s="108" t="str">
        <f t="shared" si="22"/>
        <v/>
      </c>
    </row>
    <row r="19" spans="1:45" x14ac:dyDescent="0.4">
      <c r="A19" s="17">
        <v>14</v>
      </c>
      <c r="B19" s="30"/>
      <c r="C19" s="34"/>
      <c r="D19" s="271"/>
      <c r="E19" s="34"/>
      <c r="F19" s="34"/>
      <c r="G19" s="34"/>
      <c r="H19" s="34"/>
      <c r="I19" s="34"/>
      <c r="J19" s="34"/>
      <c r="K19" s="34"/>
      <c r="L19" s="18">
        <f t="shared" si="1"/>
        <v>0</v>
      </c>
      <c r="M19" s="18">
        <f t="shared" si="2"/>
        <v>0</v>
      </c>
      <c r="N19" s="18">
        <f t="shared" si="3"/>
        <v>0</v>
      </c>
      <c r="O19" s="18">
        <f t="shared" si="4"/>
        <v>0</v>
      </c>
      <c r="P19" s="18">
        <f t="shared" si="5"/>
        <v>0</v>
      </c>
      <c r="Q19" s="18">
        <f t="shared" si="6"/>
        <v>0</v>
      </c>
      <c r="R19" s="18" t="str">
        <f t="shared" si="7"/>
        <v/>
      </c>
      <c r="S19" s="18">
        <f t="shared" si="8"/>
        <v>0</v>
      </c>
      <c r="T19" s="18">
        <f t="shared" si="9"/>
        <v>0</v>
      </c>
      <c r="U19" s="18">
        <f t="shared" si="10"/>
        <v>0</v>
      </c>
      <c r="V19" s="18">
        <f t="shared" si="11"/>
        <v>0</v>
      </c>
      <c r="W19" s="18">
        <f t="shared" si="12"/>
        <v>0</v>
      </c>
      <c r="X19" s="18">
        <f t="shared" si="13"/>
        <v>0</v>
      </c>
      <c r="Y19" s="18">
        <f t="shared" si="14"/>
        <v>0</v>
      </c>
      <c r="Z19" s="18" t="str">
        <f t="shared" si="15"/>
        <v/>
      </c>
      <c r="AA19" s="30"/>
      <c r="AB19" s="34"/>
      <c r="AC19" s="34"/>
      <c r="AD19" s="34"/>
      <c r="AE19" s="34"/>
      <c r="AF19" s="18" t="e">
        <f t="shared" si="16"/>
        <v>#N/A</v>
      </c>
      <c r="AG19" s="18">
        <f t="shared" si="17"/>
        <v>0</v>
      </c>
      <c r="AH19" s="33"/>
      <c r="AI19" s="33"/>
      <c r="AJ19" s="33"/>
      <c r="AK19" s="33"/>
      <c r="AL19" s="18" t="e">
        <f t="shared" si="18"/>
        <v>#N/A</v>
      </c>
      <c r="AM19" s="18">
        <f t="shared" si="19"/>
        <v>0</v>
      </c>
      <c r="AN19" s="37"/>
      <c r="AO19" s="37"/>
      <c r="AP19" s="23" t="e">
        <f t="shared" si="20"/>
        <v>#N/A</v>
      </c>
      <c r="AQ19" s="23">
        <f t="shared" si="21"/>
        <v>0</v>
      </c>
      <c r="AR19" s="107" t="str">
        <f t="shared" si="23"/>
        <v/>
      </c>
      <c r="AS19" s="108" t="str">
        <f t="shared" si="22"/>
        <v/>
      </c>
    </row>
    <row r="20" spans="1:45" x14ac:dyDescent="0.4">
      <c r="A20" s="19">
        <v>15</v>
      </c>
      <c r="B20" s="31"/>
      <c r="C20" s="35"/>
      <c r="D20" s="272"/>
      <c r="E20" s="35"/>
      <c r="F20" s="35"/>
      <c r="G20" s="35"/>
      <c r="H20" s="35"/>
      <c r="I20" s="35"/>
      <c r="J20" s="35"/>
      <c r="K20" s="35"/>
      <c r="L20" s="19">
        <f t="shared" si="1"/>
        <v>0</v>
      </c>
      <c r="M20" s="19">
        <f t="shared" si="2"/>
        <v>0</v>
      </c>
      <c r="N20" s="19">
        <f t="shared" si="3"/>
        <v>0</v>
      </c>
      <c r="O20" s="19">
        <f t="shared" si="4"/>
        <v>0</v>
      </c>
      <c r="P20" s="19">
        <f t="shared" si="5"/>
        <v>0</v>
      </c>
      <c r="Q20" s="19">
        <f t="shared" si="6"/>
        <v>0</v>
      </c>
      <c r="R20" s="19" t="str">
        <f t="shared" si="7"/>
        <v/>
      </c>
      <c r="S20" s="19">
        <f t="shared" si="8"/>
        <v>0</v>
      </c>
      <c r="T20" s="19">
        <f t="shared" si="9"/>
        <v>0</v>
      </c>
      <c r="U20" s="19">
        <f t="shared" si="10"/>
        <v>0</v>
      </c>
      <c r="V20" s="19">
        <f t="shared" si="11"/>
        <v>0</v>
      </c>
      <c r="W20" s="19">
        <f t="shared" si="12"/>
        <v>0</v>
      </c>
      <c r="X20" s="19">
        <f t="shared" si="13"/>
        <v>0</v>
      </c>
      <c r="Y20" s="19">
        <f t="shared" si="14"/>
        <v>0</v>
      </c>
      <c r="Z20" s="19" t="str">
        <f t="shared" si="15"/>
        <v/>
      </c>
      <c r="AA20" s="31"/>
      <c r="AB20" s="35"/>
      <c r="AC20" s="35"/>
      <c r="AD20" s="35"/>
      <c r="AE20" s="35"/>
      <c r="AF20" s="19" t="e">
        <f t="shared" si="16"/>
        <v>#N/A</v>
      </c>
      <c r="AG20" s="19">
        <f t="shared" si="17"/>
        <v>0</v>
      </c>
      <c r="AH20" s="35"/>
      <c r="AI20" s="35"/>
      <c r="AJ20" s="35"/>
      <c r="AK20" s="35"/>
      <c r="AL20" s="19" t="e">
        <f t="shared" si="18"/>
        <v>#N/A</v>
      </c>
      <c r="AM20" s="19">
        <f t="shared" si="19"/>
        <v>0</v>
      </c>
      <c r="AN20" s="38"/>
      <c r="AO20" s="38"/>
      <c r="AP20" s="24" t="e">
        <f t="shared" si="20"/>
        <v>#N/A</v>
      </c>
      <c r="AQ20" s="24">
        <f t="shared" si="21"/>
        <v>0</v>
      </c>
      <c r="AR20" s="113" t="str">
        <f t="shared" si="23"/>
        <v/>
      </c>
      <c r="AS20" s="114" t="str">
        <f t="shared" si="22"/>
        <v/>
      </c>
    </row>
    <row r="21" spans="1:45" x14ac:dyDescent="0.4">
      <c r="A21" s="6"/>
      <c r="B21" s="11"/>
      <c r="C21" s="6"/>
      <c r="D21" s="12"/>
      <c r="E21" s="6"/>
      <c r="F21" s="6"/>
      <c r="G21" s="6"/>
      <c r="H21" s="6"/>
      <c r="I21" s="161" t="s">
        <v>36</v>
      </c>
      <c r="J21" s="237"/>
      <c r="K21" s="238"/>
      <c r="L21" s="91"/>
      <c r="M21" s="91"/>
      <c r="N21" s="91"/>
      <c r="O21" s="91"/>
      <c r="P21" s="91"/>
      <c r="Q21" s="91"/>
      <c r="R21" s="95" t="str">
        <f>IF(COUNT(R6:R20)&gt;0,SUM(R6:R20),"")</f>
        <v/>
      </c>
      <c r="S21" s="95"/>
      <c r="T21" s="95"/>
      <c r="U21" s="95"/>
      <c r="V21" s="95"/>
      <c r="W21" s="95"/>
      <c r="X21" s="95"/>
      <c r="Y21" s="95"/>
      <c r="Z21" s="95" t="str">
        <f>IF(COUNT(Z6:Z20)&gt;0,SUM(Z6:Z20),"")</f>
        <v/>
      </c>
      <c r="AA21" s="115" t="str">
        <f>IF(COUNTIF(AF6:AF20,1)&gt;0,COUNTIF(AF6:AF20,1),"")</f>
        <v/>
      </c>
      <c r="AB21" s="94" t="str">
        <f>IF(COUNTIF(AF6:AF20,2)&gt;0,COUNTIF(AF6:AF20,2),"")</f>
        <v/>
      </c>
      <c r="AC21" s="94" t="str">
        <f>IF(COUNTIF(AF6:AF20,3)&gt;0,COUNTIF(AF6:AF20,3),"")</f>
        <v/>
      </c>
      <c r="AD21" s="94" t="str">
        <f>IF(COUNTIF(AF6:AF20,4)&gt;0,COUNTIF(AF6:AF20,4),"")</f>
        <v/>
      </c>
      <c r="AE21" s="94" t="str">
        <f>IF(COUNTIF(AF6:AF20,5)&gt;0,COUNTIF(AF6:AF20,5),"")</f>
        <v/>
      </c>
      <c r="AF21" s="94"/>
      <c r="AG21" s="94"/>
      <c r="AH21" s="94" t="str">
        <f>IF(COUNTIF(AL6:AL20,1)&gt;0,COUNTIF(AL6:AL20,1),"")</f>
        <v/>
      </c>
      <c r="AI21" s="94" t="str">
        <f>IF(COUNTIF(AL6:AL20,2)&gt;0,COUNTIF(AL6:AL20,2),"")</f>
        <v/>
      </c>
      <c r="AJ21" s="94" t="str">
        <f>IF(COUNTIF(AL6:AL20,3)&gt;0,COUNTIF(AL6:AL20,3),"")</f>
        <v/>
      </c>
      <c r="AK21" s="94" t="str">
        <f>IF(COUNTIF(AL6:AL20,4)&gt;0,COUNTIF(AL6:AL20,4),"")</f>
        <v/>
      </c>
      <c r="AL21" s="94"/>
      <c r="AM21" s="94"/>
      <c r="AN21" s="116" t="str">
        <f>IF(COUNTIF(AP6:AP20,1)&gt;0,COUNTIF(AP6:AP20,1),"")</f>
        <v/>
      </c>
      <c r="AO21" s="116" t="str">
        <f>IF(COUNTIF(AP6:AP20,2)&gt;0,COUNTIF(AP6:AP20,2),"")</f>
        <v/>
      </c>
      <c r="AP21" s="117"/>
      <c r="AQ21" s="117"/>
      <c r="AR21" s="117"/>
      <c r="AS21" s="118" t="str">
        <f>IF(SUM(AS6:AS20)&gt;0,SUM(AS6:AS20),"")</f>
        <v/>
      </c>
    </row>
    <row r="22" spans="1:45" ht="16.5" customHeight="1" x14ac:dyDescent="0.4">
      <c r="A22" s="95"/>
      <c r="B22" s="94" t="s">
        <v>69</v>
      </c>
      <c r="C22" s="27" t="s">
        <v>73</v>
      </c>
      <c r="D22" s="27" t="s">
        <v>17</v>
      </c>
      <c r="E22" s="41" t="s">
        <v>19</v>
      </c>
      <c r="F22" s="42" t="s">
        <v>19</v>
      </c>
      <c r="G22" s="42" t="s">
        <v>19</v>
      </c>
      <c r="H22" s="42" t="s">
        <v>19</v>
      </c>
      <c r="I22" s="42" t="s">
        <v>19</v>
      </c>
      <c r="J22" s="42" t="s">
        <v>19</v>
      </c>
      <c r="K22" s="157" t="s">
        <v>19</v>
      </c>
      <c r="L22" s="138"/>
      <c r="M22" s="138"/>
      <c r="N22" s="138"/>
      <c r="O22" s="138"/>
      <c r="P22" s="138"/>
      <c r="Q22" s="138"/>
      <c r="R22" s="190" t="s">
        <v>81</v>
      </c>
      <c r="S22" s="191"/>
      <c r="T22" s="191"/>
      <c r="U22" s="191"/>
      <c r="V22" s="191"/>
      <c r="W22" s="191"/>
      <c r="X22" s="191"/>
      <c r="Y22" s="191"/>
      <c r="Z22" s="192"/>
      <c r="AA22" s="205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6"/>
      <c r="AM22" s="206"/>
      <c r="AN22" s="206"/>
      <c r="AO22" s="206"/>
      <c r="AP22" s="206"/>
      <c r="AQ22" s="207"/>
      <c r="AR22" s="135" t="s">
        <v>70</v>
      </c>
      <c r="AS22" s="94" t="s">
        <v>4</v>
      </c>
    </row>
    <row r="23" spans="1:45" x14ac:dyDescent="0.4">
      <c r="A23" s="53">
        <v>1</v>
      </c>
      <c r="B23" s="148" t="s">
        <v>72</v>
      </c>
      <c r="C23" s="32"/>
      <c r="D23" s="39" t="s">
        <v>74</v>
      </c>
      <c r="E23" s="151"/>
      <c r="F23" s="151"/>
      <c r="G23" s="151"/>
      <c r="H23" s="151"/>
      <c r="I23" s="152"/>
      <c r="J23" s="152"/>
      <c r="K23" s="152"/>
      <c r="L23" s="138"/>
      <c r="M23" s="138"/>
      <c r="N23" s="138"/>
      <c r="O23" s="138"/>
      <c r="P23" s="138"/>
      <c r="Q23" s="138"/>
      <c r="R23" s="193" t="str">
        <f>IF(C23&lt;&gt;"",IF(COUNTA(E23:K23)&gt;0,COUNTA(E23:K23)*C23,""),"")</f>
        <v/>
      </c>
      <c r="S23" s="194"/>
      <c r="T23" s="194"/>
      <c r="U23" s="194"/>
      <c r="V23" s="194"/>
      <c r="W23" s="194"/>
      <c r="X23" s="194"/>
      <c r="Y23" s="194"/>
      <c r="Z23" s="195"/>
      <c r="AA23" s="208"/>
      <c r="AB23" s="209"/>
      <c r="AC23" s="209"/>
      <c r="AD23" s="209"/>
      <c r="AE23" s="209"/>
      <c r="AF23" s="209"/>
      <c r="AG23" s="209"/>
      <c r="AH23" s="209"/>
      <c r="AI23" s="209"/>
      <c r="AJ23" s="209"/>
      <c r="AK23" s="209"/>
      <c r="AL23" s="209"/>
      <c r="AM23" s="209"/>
      <c r="AN23" s="209"/>
      <c r="AO23" s="209"/>
      <c r="AP23" s="209"/>
      <c r="AQ23" s="210"/>
      <c r="AR23" s="100">
        <v>2000</v>
      </c>
      <c r="AS23" s="100" t="str">
        <f>IF(R23&lt;&gt;"",R23*AR23,"")</f>
        <v/>
      </c>
    </row>
    <row r="24" spans="1:45" x14ac:dyDescent="0.4">
      <c r="A24" s="59">
        <v>2</v>
      </c>
      <c r="B24" s="149"/>
      <c r="C24" s="33"/>
      <c r="D24" s="33"/>
      <c r="E24" s="153"/>
      <c r="F24" s="153"/>
      <c r="G24" s="153"/>
      <c r="H24" s="153"/>
      <c r="I24" s="154"/>
      <c r="J24" s="154"/>
      <c r="K24" s="154"/>
      <c r="L24" s="138"/>
      <c r="M24" s="138"/>
      <c r="N24" s="138"/>
      <c r="O24" s="138"/>
      <c r="P24" s="138"/>
      <c r="Q24" s="138"/>
      <c r="R24" s="196" t="str">
        <f t="shared" ref="R24:R25" si="24">IF(C24&lt;&gt;"",IF(COUNTA(E24:K24)&gt;0,COUNTA(E24:K24)*C24,""),"")</f>
        <v/>
      </c>
      <c r="S24" s="197"/>
      <c r="T24" s="197"/>
      <c r="U24" s="197"/>
      <c r="V24" s="197"/>
      <c r="W24" s="197"/>
      <c r="X24" s="197"/>
      <c r="Y24" s="197"/>
      <c r="Z24" s="198"/>
      <c r="AA24" s="208"/>
      <c r="AB24" s="209"/>
      <c r="AC24" s="209"/>
      <c r="AD24" s="209"/>
      <c r="AE24" s="209"/>
      <c r="AF24" s="209"/>
      <c r="AG24" s="209"/>
      <c r="AH24" s="209"/>
      <c r="AI24" s="209"/>
      <c r="AJ24" s="209"/>
      <c r="AK24" s="209"/>
      <c r="AL24" s="209"/>
      <c r="AM24" s="209"/>
      <c r="AN24" s="209"/>
      <c r="AO24" s="209"/>
      <c r="AP24" s="209"/>
      <c r="AQ24" s="210"/>
      <c r="AR24" s="104"/>
      <c r="AS24" s="104" t="str">
        <f t="shared" ref="AS24:AS25" si="25">IF(R24&lt;&gt;"",R24*AR24,"")</f>
        <v/>
      </c>
    </row>
    <row r="25" spans="1:45" x14ac:dyDescent="0.4">
      <c r="A25" s="68">
        <v>3</v>
      </c>
      <c r="B25" s="150"/>
      <c r="C25" s="35"/>
      <c r="D25" s="35"/>
      <c r="E25" s="155"/>
      <c r="F25" s="155"/>
      <c r="G25" s="155"/>
      <c r="H25" s="155"/>
      <c r="I25" s="156"/>
      <c r="J25" s="156"/>
      <c r="K25" s="156"/>
      <c r="L25" s="138"/>
      <c r="M25" s="138"/>
      <c r="N25" s="138"/>
      <c r="O25" s="138"/>
      <c r="P25" s="138"/>
      <c r="Q25" s="138"/>
      <c r="R25" s="199" t="str">
        <f t="shared" si="24"/>
        <v/>
      </c>
      <c r="S25" s="200"/>
      <c r="T25" s="200"/>
      <c r="U25" s="200"/>
      <c r="V25" s="200"/>
      <c r="W25" s="200"/>
      <c r="X25" s="200"/>
      <c r="Y25" s="200"/>
      <c r="Z25" s="201"/>
      <c r="AA25" s="208"/>
      <c r="AB25" s="209"/>
      <c r="AC25" s="209"/>
      <c r="AD25" s="209"/>
      <c r="AE25" s="209"/>
      <c r="AF25" s="209"/>
      <c r="AG25" s="209"/>
      <c r="AH25" s="209"/>
      <c r="AI25" s="209"/>
      <c r="AJ25" s="209"/>
      <c r="AK25" s="209"/>
      <c r="AL25" s="209"/>
      <c r="AM25" s="209"/>
      <c r="AN25" s="209"/>
      <c r="AO25" s="209"/>
      <c r="AP25" s="209"/>
      <c r="AQ25" s="210"/>
      <c r="AR25" s="114"/>
      <c r="AS25" s="114" t="str">
        <f t="shared" si="25"/>
        <v/>
      </c>
    </row>
    <row r="26" spans="1:45" ht="18.75" customHeight="1" x14ac:dyDescent="0.4">
      <c r="A26" s="128"/>
      <c r="B26" s="133"/>
      <c r="C26" s="134"/>
      <c r="D26" s="134"/>
      <c r="E26" s="73"/>
      <c r="F26" s="73"/>
      <c r="G26" s="73"/>
      <c r="H26" s="73"/>
      <c r="I26" s="163" t="s">
        <v>36</v>
      </c>
      <c r="J26" s="164"/>
      <c r="K26" s="165"/>
      <c r="L26" s="46"/>
      <c r="M26" s="46"/>
      <c r="N26" s="46"/>
      <c r="O26" s="46"/>
      <c r="P26" s="46"/>
      <c r="Q26" s="46"/>
      <c r="R26" s="202"/>
      <c r="S26" s="203"/>
      <c r="T26" s="203"/>
      <c r="U26" s="203"/>
      <c r="V26" s="203"/>
      <c r="W26" s="203"/>
      <c r="X26" s="203"/>
      <c r="Y26" s="203"/>
      <c r="Z26" s="204"/>
      <c r="AA26" s="211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3"/>
      <c r="AR26" s="139"/>
      <c r="AS26" s="145" t="str">
        <f>IF(SUM(AS23:AS25)&gt;0,SUM(AS23:AS25),"")</f>
        <v/>
      </c>
    </row>
    <row r="27" spans="1:45" ht="18.75" customHeight="1" x14ac:dyDescent="0.35">
      <c r="A27" s="128"/>
      <c r="B27" s="147" t="s">
        <v>20</v>
      </c>
      <c r="C27" s="134"/>
      <c r="D27" s="134"/>
      <c r="E27" s="73"/>
      <c r="F27" s="73"/>
      <c r="G27" s="73"/>
      <c r="H27" s="73"/>
      <c r="I27" s="128"/>
      <c r="J27" s="128"/>
      <c r="K27" s="128"/>
      <c r="L27" s="143"/>
      <c r="M27" s="143"/>
      <c r="N27" s="143"/>
      <c r="O27" s="143"/>
      <c r="P27" s="143"/>
      <c r="Q27" s="143"/>
      <c r="R27" s="144"/>
      <c r="S27" s="144"/>
      <c r="T27" s="144"/>
      <c r="U27" s="144"/>
      <c r="V27" s="144"/>
      <c r="W27" s="144"/>
      <c r="X27" s="144"/>
      <c r="Y27" s="144"/>
      <c r="Z27" s="144"/>
      <c r="AA27" s="12"/>
      <c r="AB27" s="12"/>
      <c r="AC27" s="12"/>
      <c r="AD27" s="12"/>
      <c r="AE27" s="12"/>
      <c r="AF27" s="12"/>
      <c r="AG27" s="12"/>
      <c r="AH27" s="187" t="s">
        <v>71</v>
      </c>
      <c r="AI27" s="188"/>
      <c r="AJ27" s="188"/>
      <c r="AK27" s="188"/>
      <c r="AL27" s="188"/>
      <c r="AM27" s="188"/>
      <c r="AN27" s="188"/>
      <c r="AO27" s="189"/>
      <c r="AP27" s="140"/>
      <c r="AQ27" s="140"/>
      <c r="AR27" s="142"/>
      <c r="AS27" s="145" t="str">
        <f>IF(OR(AS21&lt;&gt;"",AS26&lt;&gt;""),SUM(AS21,AS26),"")</f>
        <v/>
      </c>
    </row>
    <row r="28" spans="1:45" ht="15" customHeight="1" x14ac:dyDescent="0.4">
      <c r="A28" s="46"/>
      <c r="B28" s="146" t="s">
        <v>64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79"/>
      <c r="AO28" s="79"/>
      <c r="AP28" s="79"/>
      <c r="AQ28" s="79"/>
      <c r="AR28" s="79"/>
      <c r="AS28" s="46"/>
    </row>
    <row r="29" spans="1:45" ht="15" customHeight="1" x14ac:dyDescent="0.4">
      <c r="A29" s="46"/>
      <c r="B29" s="146" t="s">
        <v>65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79"/>
      <c r="AO29" s="79"/>
      <c r="AP29" s="79"/>
      <c r="AQ29" s="79"/>
      <c r="AR29" s="79"/>
      <c r="AS29" s="46"/>
    </row>
    <row r="30" spans="1:45" ht="15" customHeight="1" x14ac:dyDescent="0.4">
      <c r="A30" s="46"/>
      <c r="B30" s="146" t="s">
        <v>66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119"/>
      <c r="AB30" s="119"/>
      <c r="AC30" s="119"/>
      <c r="AD30" s="119"/>
      <c r="AE30" s="119"/>
      <c r="AF30" s="46"/>
      <c r="AG30" s="120"/>
      <c r="AH30" s="46"/>
      <c r="AI30" s="46"/>
      <c r="AJ30" s="46"/>
      <c r="AK30" s="46"/>
      <c r="AL30" s="46"/>
      <c r="AM30" s="46"/>
      <c r="AN30" s="79"/>
      <c r="AO30" s="79"/>
      <c r="AP30" s="79"/>
      <c r="AQ30" s="79"/>
      <c r="AR30" s="79"/>
      <c r="AS30" s="46"/>
    </row>
    <row r="31" spans="1:45" ht="15" customHeight="1" x14ac:dyDescent="0.4">
      <c r="A31" s="46"/>
      <c r="B31" s="146" t="s">
        <v>67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79"/>
      <c r="AO31" s="79"/>
      <c r="AP31" s="79"/>
      <c r="AQ31" s="79"/>
      <c r="AR31" s="79"/>
      <c r="AS31" s="46"/>
    </row>
    <row r="32" spans="1:45" ht="15" customHeight="1" x14ac:dyDescent="0.4"/>
  </sheetData>
  <sheetProtection password="CC6F" sheet="1" objects="1" scenarios="1" selectLockedCells="1"/>
  <mergeCells count="39">
    <mergeCell ref="I21:K21"/>
    <mergeCell ref="L4:Q4"/>
    <mergeCell ref="S4:Y4"/>
    <mergeCell ref="Z4:Z5"/>
    <mergeCell ref="AI3:AI5"/>
    <mergeCell ref="AK3:AK5"/>
    <mergeCell ref="AN3:AN5"/>
    <mergeCell ref="AO3:AO5"/>
    <mergeCell ref="E4:K4"/>
    <mergeCell ref="R4:R5"/>
    <mergeCell ref="AC3:AC5"/>
    <mergeCell ref="AD3:AD5"/>
    <mergeCell ref="AE3:AE5"/>
    <mergeCell ref="AH3:AH5"/>
    <mergeCell ref="AJ3:AJ5"/>
    <mergeCell ref="AP3:AP5"/>
    <mergeCell ref="AQ3:AQ5"/>
    <mergeCell ref="AP2:AQ2"/>
    <mergeCell ref="B2:F3"/>
    <mergeCell ref="AR4:AS4"/>
    <mergeCell ref="AF2:AG2"/>
    <mergeCell ref="AF3:AF5"/>
    <mergeCell ref="AG3:AG5"/>
    <mergeCell ref="AL3:AL5"/>
    <mergeCell ref="AM3:AM5"/>
    <mergeCell ref="AL2:AM2"/>
    <mergeCell ref="AA2:AE2"/>
    <mergeCell ref="AH2:AK2"/>
    <mergeCell ref="AN2:AO2"/>
    <mergeCell ref="AA3:AA5"/>
    <mergeCell ref="AB3:AB5"/>
    <mergeCell ref="AH27:AO27"/>
    <mergeCell ref="I26:K26"/>
    <mergeCell ref="R22:Z22"/>
    <mergeCell ref="R23:Z23"/>
    <mergeCell ref="R24:Z24"/>
    <mergeCell ref="R25:Z25"/>
    <mergeCell ref="R26:Z26"/>
    <mergeCell ref="AA22:AQ26"/>
  </mergeCells>
  <phoneticPr fontId="1"/>
  <conditionalFormatting sqref="AA6:AE6">
    <cfRule type="expression" dxfId="509" priority="359">
      <formula>AND($AG$6&lt;&gt;0,$B$6="")</formula>
    </cfRule>
    <cfRule type="expression" dxfId="508" priority="385">
      <formula>AND($AG$6&lt;&gt;1,$B$6&lt;&gt;"")</formula>
    </cfRule>
  </conditionalFormatting>
  <conditionalFormatting sqref="AH6">
    <cfRule type="expression" dxfId="507" priority="332">
      <formula>AND(AM6&lt;&gt;0,B6="")</formula>
    </cfRule>
    <cfRule type="expression" dxfId="506" priority="379">
      <formula>AND(AM6&lt;&gt;1,B6&lt;&gt;"")</formula>
    </cfRule>
  </conditionalFormatting>
  <conditionalFormatting sqref="AN6">
    <cfRule type="expression" dxfId="505" priority="78">
      <formula>AND(AQ6&lt;&gt;0,B6="")</formula>
    </cfRule>
    <cfRule type="expression" dxfId="504" priority="383">
      <formula>AND(AQ6&lt;&gt;1,B6&lt;&gt;"")</formula>
    </cfRule>
  </conditionalFormatting>
  <conditionalFormatting sqref="AI6">
    <cfRule type="expression" dxfId="503" priority="331">
      <formula>AND(AM6&lt;&gt;0,B6="")</formula>
    </cfRule>
    <cfRule type="expression" dxfId="502" priority="335">
      <formula>AND(AM6&lt;&gt;1,B6&lt;&gt;"")</formula>
    </cfRule>
    <cfRule type="expression" dxfId="501" priority="384">
      <formula>AND(OR(AF6=1,AF6=2,AF6=3),B6&lt;&gt;"",AL6=2)</formula>
    </cfRule>
  </conditionalFormatting>
  <conditionalFormatting sqref="AJ6">
    <cfRule type="expression" dxfId="500" priority="330">
      <formula>AND(AM6&lt;&gt;0,B6="")</formula>
    </cfRule>
    <cfRule type="expression" dxfId="499" priority="334">
      <formula>AND(AM6&lt;&gt;1,B6&lt;&gt;"")</formula>
    </cfRule>
    <cfRule type="expression" dxfId="498" priority="381">
      <formula>AND(OR(AF6=1,AF6=2,AF6=3),B6&lt;&gt;"",AL6=3)</formula>
    </cfRule>
  </conditionalFormatting>
  <conditionalFormatting sqref="AK6">
    <cfRule type="expression" dxfId="497" priority="329">
      <formula>AND(AM6&lt;&gt;0,B6="")</formula>
    </cfRule>
    <cfRule type="expression" dxfId="496" priority="333">
      <formula>AND(AM6&lt;&gt;1,B6&lt;&gt;"")</formula>
    </cfRule>
    <cfRule type="expression" dxfId="495" priority="380">
      <formula>AND(OR(AF6=1,AF6=2,AF6=3),B6&lt;&gt;"",AL6=4)</formula>
    </cfRule>
  </conditionalFormatting>
  <conditionalFormatting sqref="AA7:AE7">
    <cfRule type="expression" dxfId="494" priority="358">
      <formula>AND($AG$7&lt;&gt;0,$B$7="")</formula>
    </cfRule>
    <cfRule type="expression" dxfId="493" priority="378">
      <formula>AND($AG$7&lt;&gt;1,$B$7&lt;&gt;"")</formula>
    </cfRule>
  </conditionalFormatting>
  <conditionalFormatting sqref="AA8:AE8">
    <cfRule type="expression" dxfId="492" priority="357">
      <formula>AND($AG$8&lt;&gt;0,$B$8="")</formula>
    </cfRule>
    <cfRule type="expression" dxfId="491" priority="377">
      <formula>AND($AG$8&lt;&gt;1,$B$8&lt;&gt;"")</formula>
    </cfRule>
  </conditionalFormatting>
  <conditionalFormatting sqref="AA9:AE9">
    <cfRule type="expression" dxfId="490" priority="356">
      <formula>AND($AG$9&lt;&gt;0,$B$9="")</formula>
    </cfRule>
    <cfRule type="expression" dxfId="489" priority="376">
      <formula>AND($AG$9&lt;&gt;1,$B$9&lt;&gt;"")</formula>
    </cfRule>
  </conditionalFormatting>
  <conditionalFormatting sqref="AA10:AE10">
    <cfRule type="expression" dxfId="488" priority="355">
      <formula>AND($AG$10&lt;&gt;0,$B$10="")</formula>
    </cfRule>
    <cfRule type="expression" dxfId="487" priority="375">
      <formula>AND($AG$10&lt;&gt;1,$B$10&lt;&gt;"")</formula>
    </cfRule>
  </conditionalFormatting>
  <conditionalFormatting sqref="AA11:AE11">
    <cfRule type="expression" dxfId="486" priority="353">
      <formula>AND($AG$11&lt;&gt;0,$B$11="")</formula>
    </cfRule>
    <cfRule type="expression" dxfId="485" priority="374">
      <formula>AND($AG$11&lt;&gt;1,$B$11&lt;&gt;"")</formula>
    </cfRule>
  </conditionalFormatting>
  <conditionalFormatting sqref="AA12:AE12">
    <cfRule type="expression" dxfId="484" priority="352">
      <formula>AND($AG$12&lt;&gt;0,$B$12="")</formula>
    </cfRule>
    <cfRule type="expression" dxfId="483" priority="373">
      <formula>AND($AG$12&lt;&gt;1,$B$12&lt;&gt;"")</formula>
    </cfRule>
  </conditionalFormatting>
  <conditionalFormatting sqref="AA13:AE13">
    <cfRule type="expression" dxfId="482" priority="351">
      <formula>AND($AG$13&lt;&gt;0,$B$13="")</formula>
    </cfRule>
    <cfRule type="expression" dxfId="481" priority="372">
      <formula>AND($AG$13&lt;&gt;1,$B$13&lt;&gt;"")</formula>
    </cfRule>
  </conditionalFormatting>
  <conditionalFormatting sqref="AA14:AE14">
    <cfRule type="expression" dxfId="480" priority="350">
      <formula>AND($AG$14&lt;&gt;0,$B$14="")</formula>
    </cfRule>
    <cfRule type="expression" dxfId="479" priority="371">
      <formula>AND($AG$14&lt;&gt;1,$B$14&lt;&gt;"")</formula>
    </cfRule>
  </conditionalFormatting>
  <conditionalFormatting sqref="AA15:AE15">
    <cfRule type="expression" dxfId="478" priority="349">
      <formula>AND($AG$15&lt;&gt;0,$B$15="")</formula>
    </cfRule>
    <cfRule type="expression" dxfId="477" priority="370">
      <formula>AND($AG$15&lt;&gt;1,$B$15&lt;&gt;"")</formula>
    </cfRule>
  </conditionalFormatting>
  <conditionalFormatting sqref="AA16:AE16">
    <cfRule type="expression" dxfId="476" priority="348">
      <formula>AND($AG$16&lt;&gt;0,$B$16="")</formula>
    </cfRule>
    <cfRule type="expression" dxfId="475" priority="369">
      <formula>AND($AG$16&lt;&gt;1,$B$16&lt;&gt;"")</formula>
    </cfRule>
  </conditionalFormatting>
  <conditionalFormatting sqref="AA17:AE17">
    <cfRule type="expression" dxfId="474" priority="347">
      <formula>AND($AG$17&lt;&gt;0,$B$17="")</formula>
    </cfRule>
    <cfRule type="expression" dxfId="473" priority="368">
      <formula>AND($AG$17&lt;&gt;1,$B$17&lt;&gt;"")</formula>
    </cfRule>
  </conditionalFormatting>
  <conditionalFormatting sqref="AA18:AE18">
    <cfRule type="expression" dxfId="472" priority="346">
      <formula>AND($AG$18&lt;&gt;0,$B$18="")</formula>
    </cfRule>
    <cfRule type="expression" dxfId="471" priority="367">
      <formula>AND($AG$18&lt;&gt;1,$B$18&lt;&gt;"")</formula>
    </cfRule>
  </conditionalFormatting>
  <conditionalFormatting sqref="AA19:AE19">
    <cfRule type="expression" dxfId="470" priority="345">
      <formula>AND($AG$19&lt;&gt;0,$B$19="")</formula>
    </cfRule>
    <cfRule type="expression" dxfId="469" priority="366">
      <formula>AND($AG$19&lt;&gt;1,$B$19&lt;&gt;"")</formula>
    </cfRule>
  </conditionalFormatting>
  <conditionalFormatting sqref="AA20:AE20">
    <cfRule type="expression" dxfId="468" priority="339">
      <formula>AND($AG$20&lt;&gt;0,$B$20="")</formula>
    </cfRule>
    <cfRule type="expression" dxfId="467" priority="360">
      <formula>AND($AG$20&lt;&gt;1,$B$20&lt;&gt;"")</formula>
    </cfRule>
  </conditionalFormatting>
  <conditionalFormatting sqref="AH7">
    <cfRule type="expression" dxfId="466" priority="319">
      <formula>AND(AM7&lt;&gt;0,B7="")</formula>
    </cfRule>
    <cfRule type="expression" dxfId="465" priority="323">
      <formula>AND(AM7&lt;&gt;1,B7&lt;&gt;"")</formula>
    </cfRule>
  </conditionalFormatting>
  <conditionalFormatting sqref="AI7">
    <cfRule type="expression" dxfId="464" priority="318">
      <formula>AND(AM7&lt;&gt;0,B7="")</formula>
    </cfRule>
    <cfRule type="expression" dxfId="463" priority="322">
      <formula>AND(AM7&lt;&gt;1,B7&lt;&gt;"")</formula>
    </cfRule>
    <cfRule type="expression" dxfId="462" priority="326">
      <formula>AND(OR(AF7=1,AF7=2,AF7=3),B7&lt;&gt;"",AL7=2)</formula>
    </cfRule>
  </conditionalFormatting>
  <conditionalFormatting sqref="AJ7">
    <cfRule type="expression" dxfId="461" priority="317">
      <formula>AND(AM7&lt;&gt;0,B7="")</formula>
    </cfRule>
    <cfRule type="expression" dxfId="460" priority="321">
      <formula>AND(AM7&lt;&gt;1,B7&lt;&gt;"")</formula>
    </cfRule>
    <cfRule type="expression" dxfId="459" priority="325">
      <formula>AND(OR(AF7=1,AF7=2,AF7=3),B7&lt;&gt;"",AL7=3)</formula>
    </cfRule>
  </conditionalFormatting>
  <conditionalFormatting sqref="AK7">
    <cfRule type="expression" dxfId="458" priority="316">
      <formula>AND(AM7&lt;&gt;0,B7="")</formula>
    </cfRule>
    <cfRule type="expression" dxfId="457" priority="320">
      <formula>AND(AM7&lt;&gt;1,B7&lt;&gt;"")</formula>
    </cfRule>
    <cfRule type="expression" dxfId="456" priority="324">
      <formula>AND(OR(AF7=1,AF7=2,AF7=3),B7&lt;&gt;"",AL7=4)</formula>
    </cfRule>
  </conditionalFormatting>
  <conditionalFormatting sqref="AH8">
    <cfRule type="expression" dxfId="455" priority="308">
      <formula>AND(AM8&lt;&gt;0,B8="")</formula>
    </cfRule>
    <cfRule type="expression" dxfId="454" priority="312">
      <formula>AND(AM8&lt;&gt;1,B8&lt;&gt;"")</formula>
    </cfRule>
  </conditionalFormatting>
  <conditionalFormatting sqref="AI8">
    <cfRule type="expression" dxfId="453" priority="307">
      <formula>AND(AM8&lt;&gt;0,B8="")</formula>
    </cfRule>
    <cfRule type="expression" dxfId="452" priority="311">
      <formula>AND(AM8&lt;&gt;1,B8&lt;&gt;"")</formula>
    </cfRule>
    <cfRule type="expression" dxfId="451" priority="315">
      <formula>AND(OR(AF8=1,AF8=2,AF8=3),B8&lt;&gt;"",AL8=2)</formula>
    </cfRule>
  </conditionalFormatting>
  <conditionalFormatting sqref="AJ8">
    <cfRule type="expression" dxfId="450" priority="306">
      <formula>AND(AM8&lt;&gt;0,B8="")</formula>
    </cfRule>
    <cfRule type="expression" dxfId="449" priority="310">
      <formula>AND(AM8&lt;&gt;1,B8&lt;&gt;"")</formula>
    </cfRule>
    <cfRule type="expression" dxfId="448" priority="314">
      <formula>AND(OR(AF8=1,AF8=2,AF8=3),B8&lt;&gt;"",AL8=3)</formula>
    </cfRule>
  </conditionalFormatting>
  <conditionalFormatting sqref="AK8">
    <cfRule type="expression" dxfId="447" priority="305">
      <formula>AND(AM8&lt;&gt;0,B8="")</formula>
    </cfRule>
    <cfRule type="expression" dxfId="446" priority="309">
      <formula>AND(AM8&lt;&gt;1,B8&lt;&gt;"")</formula>
    </cfRule>
    <cfRule type="expression" dxfId="445" priority="313">
      <formula>AND(OR(AF8=1,AF8=2,AF8=3),B8&lt;&gt;"",AL8=4)</formula>
    </cfRule>
  </conditionalFormatting>
  <conditionalFormatting sqref="AH9">
    <cfRule type="expression" dxfId="444" priority="297">
      <formula>AND(AM9&lt;&gt;0,B9="")</formula>
    </cfRule>
    <cfRule type="expression" dxfId="443" priority="301">
      <formula>AND(AM9&lt;&gt;1,B9&lt;&gt;"")</formula>
    </cfRule>
  </conditionalFormatting>
  <conditionalFormatting sqref="AI9">
    <cfRule type="expression" dxfId="442" priority="296">
      <formula>AND(AM9&lt;&gt;0,B9="")</formula>
    </cfRule>
    <cfRule type="expression" dxfId="441" priority="300">
      <formula>AND(AM9&lt;&gt;1,B9&lt;&gt;"")</formula>
    </cfRule>
    <cfRule type="expression" dxfId="440" priority="304">
      <formula>AND(OR(AF9=1,AF9=2,AF9=3),B9&lt;&gt;"",AL9=2)</formula>
    </cfRule>
  </conditionalFormatting>
  <conditionalFormatting sqref="AJ9">
    <cfRule type="expression" dxfId="439" priority="295">
      <formula>AND(AM9&lt;&gt;0,B9="")</formula>
    </cfRule>
    <cfRule type="expression" dxfId="438" priority="299">
      <formula>AND(AM9&lt;&gt;1,B9&lt;&gt;"")</formula>
    </cfRule>
    <cfRule type="expression" dxfId="437" priority="303">
      <formula>AND(OR(AF9=1,AF9=2,AF9=3),B9&lt;&gt;"",AL9=3)</formula>
    </cfRule>
  </conditionalFormatting>
  <conditionalFormatting sqref="AK9">
    <cfRule type="expression" dxfId="436" priority="294">
      <formula>AND(AM9&lt;&gt;0,B9="")</formula>
    </cfRule>
    <cfRule type="expression" dxfId="435" priority="298">
      <formula>AND(AM9&lt;&gt;1,B9&lt;&gt;"")</formula>
    </cfRule>
    <cfRule type="expression" dxfId="434" priority="302">
      <formula>AND(OR(AF9=1,AF9=2,AF9=3),B9&lt;&gt;"",AL9=4)</formula>
    </cfRule>
  </conditionalFormatting>
  <conditionalFormatting sqref="AH10">
    <cfRule type="expression" dxfId="433" priority="286">
      <formula>AND(AM10&lt;&gt;0,B10="")</formula>
    </cfRule>
    <cfRule type="expression" dxfId="432" priority="290">
      <formula>AND(AM10&lt;&gt;1,B10&lt;&gt;"")</formula>
    </cfRule>
  </conditionalFormatting>
  <conditionalFormatting sqref="AI10">
    <cfRule type="expression" dxfId="431" priority="285">
      <formula>AND(AM10&lt;&gt;0,B10="")</formula>
    </cfRule>
    <cfRule type="expression" dxfId="430" priority="289">
      <formula>AND(AM10&lt;&gt;1,B10&lt;&gt;"")</formula>
    </cfRule>
    <cfRule type="expression" dxfId="429" priority="293">
      <formula>AND(OR(AF10=1,AF10=2,AF10=3),B10&lt;&gt;"",AL10=2)</formula>
    </cfRule>
  </conditionalFormatting>
  <conditionalFormatting sqref="AJ10">
    <cfRule type="expression" dxfId="428" priority="284">
      <formula>AND(AM10&lt;&gt;0,B10="")</formula>
    </cfRule>
    <cfRule type="expression" dxfId="427" priority="288">
      <formula>AND(AM10&lt;&gt;1,B10&lt;&gt;"")</formula>
    </cfRule>
    <cfRule type="expression" dxfId="426" priority="292">
      <formula>AND(OR(AF10=1,AF10=2,AF10=3),B10&lt;&gt;"",AL10=3)</formula>
    </cfRule>
  </conditionalFormatting>
  <conditionalFormatting sqref="AK10">
    <cfRule type="expression" dxfId="425" priority="283">
      <formula>AND(AM10&lt;&gt;0,B10="")</formula>
    </cfRule>
    <cfRule type="expression" dxfId="424" priority="287">
      <formula>AND(AM10&lt;&gt;1,B10&lt;&gt;"")</formula>
    </cfRule>
    <cfRule type="expression" dxfId="423" priority="291">
      <formula>AND(OR(AF10=1,AF10=2,AF10=3),B10&lt;&gt;"",AL10=4)</formula>
    </cfRule>
  </conditionalFormatting>
  <conditionalFormatting sqref="AH11">
    <cfRule type="expression" dxfId="422" priority="275">
      <formula>AND(AM11&lt;&gt;0,B11="")</formula>
    </cfRule>
    <cfRule type="expression" dxfId="421" priority="279">
      <formula>AND(AM11&lt;&gt;1,B11&lt;&gt;"")</formula>
    </cfRule>
  </conditionalFormatting>
  <conditionalFormatting sqref="AI11">
    <cfRule type="expression" dxfId="420" priority="274">
      <formula>AND(AM11&lt;&gt;0,B11="")</formula>
    </cfRule>
    <cfRule type="expression" dxfId="419" priority="278">
      <formula>AND(AM11&lt;&gt;1,B11&lt;&gt;"")</formula>
    </cfRule>
    <cfRule type="expression" dxfId="418" priority="282">
      <formula>AND(OR(AF11=1,AF11=2,AF11=3),B11&lt;&gt;"",AL11=2)</formula>
    </cfRule>
  </conditionalFormatting>
  <conditionalFormatting sqref="AJ11">
    <cfRule type="expression" dxfId="417" priority="273">
      <formula>AND(AM11&lt;&gt;0,B11="")</formula>
    </cfRule>
    <cfRule type="expression" dxfId="416" priority="277">
      <formula>AND(AM11&lt;&gt;1,B11&lt;&gt;"")</formula>
    </cfRule>
    <cfRule type="expression" dxfId="415" priority="281">
      <formula>AND(OR(AF11=1,AF11=2,AF11=3),B11&lt;&gt;"",AL11=3)</formula>
    </cfRule>
  </conditionalFormatting>
  <conditionalFormatting sqref="AK11">
    <cfRule type="expression" dxfId="414" priority="272">
      <formula>AND(AM11&lt;&gt;0,B11="")</formula>
    </cfRule>
    <cfRule type="expression" dxfId="413" priority="276">
      <formula>AND(AM11&lt;&gt;1,B11&lt;&gt;"")</formula>
    </cfRule>
    <cfRule type="expression" dxfId="412" priority="280">
      <formula>AND(OR(AF11=1,AF11=2,AF11=3),B11&lt;&gt;"",AL11=4)</formula>
    </cfRule>
  </conditionalFormatting>
  <conditionalFormatting sqref="AH12">
    <cfRule type="expression" dxfId="411" priority="264">
      <formula>AND(AM12&lt;&gt;0,B12="")</formula>
    </cfRule>
    <cfRule type="expression" dxfId="410" priority="268">
      <formula>AND(AM12&lt;&gt;1,B12&lt;&gt;"")</formula>
    </cfRule>
  </conditionalFormatting>
  <conditionalFormatting sqref="AI12">
    <cfRule type="expression" dxfId="409" priority="263">
      <formula>AND(AM12&lt;&gt;0,B12="")</formula>
    </cfRule>
    <cfRule type="expression" dxfId="408" priority="267">
      <formula>AND(AM12&lt;&gt;1,B12&lt;&gt;"")</formula>
    </cfRule>
    <cfRule type="expression" dxfId="407" priority="271">
      <formula>AND(OR(AF12=1,AF12=2,AF12=3),B12&lt;&gt;"",AL12=2)</formula>
    </cfRule>
  </conditionalFormatting>
  <conditionalFormatting sqref="AJ12">
    <cfRule type="expression" dxfId="406" priority="262">
      <formula>AND(AM12&lt;&gt;0,B12="")</formula>
    </cfRule>
    <cfRule type="expression" dxfId="405" priority="266">
      <formula>AND(AM12&lt;&gt;1,B12&lt;&gt;"")</formula>
    </cfRule>
    <cfRule type="expression" dxfId="404" priority="270">
      <formula>AND(OR(AF12=1,AF12=2,AF12=3),B12&lt;&gt;"",AL12=3)</formula>
    </cfRule>
  </conditionalFormatting>
  <conditionalFormatting sqref="AK12">
    <cfRule type="expression" dxfId="403" priority="261">
      <formula>AND(AM12&lt;&gt;0,B12="")</formula>
    </cfRule>
    <cfRule type="expression" dxfId="402" priority="265">
      <formula>AND(AM12&lt;&gt;1,B12&lt;&gt;"")</formula>
    </cfRule>
    <cfRule type="expression" dxfId="401" priority="269">
      <formula>AND(OR(AF12=1,AF12=2,AF12=3),B12&lt;&gt;"",AL12=4)</formula>
    </cfRule>
  </conditionalFormatting>
  <conditionalFormatting sqref="AH13">
    <cfRule type="expression" dxfId="400" priority="253">
      <formula>AND(AM13&lt;&gt;0,B13="")</formula>
    </cfRule>
    <cfRule type="expression" dxfId="399" priority="257">
      <formula>AND(AM13&lt;&gt;1,B13&lt;&gt;"")</formula>
    </cfRule>
  </conditionalFormatting>
  <conditionalFormatting sqref="AI13">
    <cfRule type="expression" dxfId="398" priority="252">
      <formula>AND(AM13&lt;&gt;0,B13="")</formula>
    </cfRule>
    <cfRule type="expression" dxfId="397" priority="256">
      <formula>AND(AM13&lt;&gt;1,B13&lt;&gt;"")</formula>
    </cfRule>
    <cfRule type="expression" dxfId="396" priority="260">
      <formula>AND(OR(AF13=1,AF13=2,AF13=3),B13&lt;&gt;"",AL13=2)</formula>
    </cfRule>
  </conditionalFormatting>
  <conditionalFormatting sqref="AJ13">
    <cfRule type="expression" dxfId="395" priority="251">
      <formula>AND(AM13&lt;&gt;0,B13="")</formula>
    </cfRule>
    <cfRule type="expression" dxfId="394" priority="255">
      <formula>AND(AM13&lt;&gt;1,B13&lt;&gt;"")</formula>
    </cfRule>
    <cfRule type="expression" dxfId="393" priority="259">
      <formula>AND(OR(AF13=1,AF13=2,AF13=3),B13&lt;&gt;"",AL13=3)</formula>
    </cfRule>
  </conditionalFormatting>
  <conditionalFormatting sqref="AK13">
    <cfRule type="expression" dxfId="392" priority="250">
      <formula>AND(AM13&lt;&gt;0,B13="")</formula>
    </cfRule>
    <cfRule type="expression" dxfId="391" priority="254">
      <formula>AND(AM13&lt;&gt;1,B13&lt;&gt;"")</formula>
    </cfRule>
    <cfRule type="expression" dxfId="390" priority="258">
      <formula>AND(OR(AF13=1,AF13=2,AF13=3),B13&lt;&gt;"",AL13=4)</formula>
    </cfRule>
  </conditionalFormatting>
  <conditionalFormatting sqref="AH14">
    <cfRule type="expression" dxfId="389" priority="242">
      <formula>AND(AM14&lt;&gt;0,B14="")</formula>
    </cfRule>
    <cfRule type="expression" dxfId="388" priority="246">
      <formula>AND(AM14&lt;&gt;1,B14&lt;&gt;"")</formula>
    </cfRule>
  </conditionalFormatting>
  <conditionalFormatting sqref="AI14">
    <cfRule type="expression" dxfId="387" priority="241">
      <formula>AND(AM14&lt;&gt;0,B14="")</formula>
    </cfRule>
    <cfRule type="expression" dxfId="386" priority="245">
      <formula>AND(AM14&lt;&gt;1,B14&lt;&gt;"")</formula>
    </cfRule>
    <cfRule type="expression" dxfId="385" priority="249">
      <formula>AND(OR(AF14=1,AF14=2,AF14=3),B14&lt;&gt;"",AL14=2)</formula>
    </cfRule>
  </conditionalFormatting>
  <conditionalFormatting sqref="AJ14">
    <cfRule type="expression" dxfId="384" priority="240">
      <formula>AND(AM14&lt;&gt;0,B14="")</formula>
    </cfRule>
    <cfRule type="expression" dxfId="383" priority="244">
      <formula>AND(AM14&lt;&gt;1,B14&lt;&gt;"")</formula>
    </cfRule>
    <cfRule type="expression" dxfId="382" priority="248">
      <formula>AND(OR(AF14=1,AF14=2,AF14=3),B14&lt;&gt;"",AL14=3)</formula>
    </cfRule>
  </conditionalFormatting>
  <conditionalFormatting sqref="AK14">
    <cfRule type="expression" dxfId="381" priority="239">
      <formula>AND(AM14&lt;&gt;0,B14="")</formula>
    </cfRule>
    <cfRule type="expression" dxfId="380" priority="243">
      <formula>AND(AM14&lt;&gt;1,B14&lt;&gt;"")</formula>
    </cfRule>
    <cfRule type="expression" dxfId="379" priority="247">
      <formula>AND(OR(AF14=1,AF14=2,AF14=3),B14&lt;&gt;"",AL14=4)</formula>
    </cfRule>
  </conditionalFormatting>
  <conditionalFormatting sqref="AH15">
    <cfRule type="expression" dxfId="378" priority="231">
      <formula>AND(AM15&lt;&gt;0,B15="")</formula>
    </cfRule>
    <cfRule type="expression" dxfId="377" priority="235">
      <formula>AND(AM15&lt;&gt;1,B15&lt;&gt;"")</formula>
    </cfRule>
  </conditionalFormatting>
  <conditionalFormatting sqref="AI15">
    <cfRule type="expression" dxfId="376" priority="230">
      <formula>AND(AM15&lt;&gt;0,B15="")</formula>
    </cfRule>
    <cfRule type="expression" dxfId="375" priority="234">
      <formula>AND(AM15&lt;&gt;1,B15&lt;&gt;"")</formula>
    </cfRule>
    <cfRule type="expression" dxfId="374" priority="238">
      <formula>AND(OR(AF15=1,AF15=2,AF15=3),B15&lt;&gt;"",AL15=2)</formula>
    </cfRule>
  </conditionalFormatting>
  <conditionalFormatting sqref="AJ15">
    <cfRule type="expression" dxfId="373" priority="229">
      <formula>AND(AM15&lt;&gt;0,B15="")</formula>
    </cfRule>
    <cfRule type="expression" dxfId="372" priority="233">
      <formula>AND(AM15&lt;&gt;1,B15&lt;&gt;"")</formula>
    </cfRule>
    <cfRule type="expression" dxfId="371" priority="237">
      <formula>AND(OR(AF15=1,AF15=2,AF15=3),B15&lt;&gt;"",AL15=3)</formula>
    </cfRule>
  </conditionalFormatting>
  <conditionalFormatting sqref="AK15">
    <cfRule type="expression" dxfId="370" priority="228">
      <formula>AND(AM15&lt;&gt;0,B15="")</formula>
    </cfRule>
    <cfRule type="expression" dxfId="369" priority="232">
      <formula>AND(AM15&lt;&gt;1,B15&lt;&gt;"")</formula>
    </cfRule>
    <cfRule type="expression" dxfId="368" priority="236">
      <formula>AND(OR(AF15=1,AF15=2,AF15=3),B15&lt;&gt;"",AL15=4)</formula>
    </cfRule>
  </conditionalFormatting>
  <conditionalFormatting sqref="AH16">
    <cfRule type="expression" dxfId="367" priority="220">
      <formula>AND(AM16&lt;&gt;0,B16="")</formula>
    </cfRule>
    <cfRule type="expression" dxfId="366" priority="224">
      <formula>AND(AM16&lt;&gt;1,B16&lt;&gt;"")</formula>
    </cfRule>
  </conditionalFormatting>
  <conditionalFormatting sqref="AI16">
    <cfRule type="expression" dxfId="365" priority="219">
      <formula>AND(AM16&lt;&gt;0,B16="")</formula>
    </cfRule>
    <cfRule type="expression" dxfId="364" priority="223">
      <formula>AND(AM16&lt;&gt;1,B16&lt;&gt;"")</formula>
    </cfRule>
    <cfRule type="expression" dxfId="363" priority="227">
      <formula>AND(OR(AF16=1,AF16=2,AF16=3),B16&lt;&gt;"",AL16=2)</formula>
    </cfRule>
  </conditionalFormatting>
  <conditionalFormatting sqref="AJ16">
    <cfRule type="expression" dxfId="362" priority="218">
      <formula>AND(AM16&lt;&gt;0,B16="")</formula>
    </cfRule>
    <cfRule type="expression" dxfId="361" priority="222">
      <formula>AND(AM16&lt;&gt;1,B16&lt;&gt;"")</formula>
    </cfRule>
    <cfRule type="expression" dxfId="360" priority="226">
      <formula>AND(OR(AF16=1,AF16=2,AF16=3),B16&lt;&gt;"",AL16=3)</formula>
    </cfRule>
  </conditionalFormatting>
  <conditionalFormatting sqref="AK16">
    <cfRule type="expression" dxfId="359" priority="217">
      <formula>AND(AM16&lt;&gt;0,B16="")</formula>
    </cfRule>
    <cfRule type="expression" dxfId="358" priority="221">
      <formula>AND(AM16&lt;&gt;1,B16&lt;&gt;"")</formula>
    </cfRule>
    <cfRule type="expression" dxfId="357" priority="225">
      <formula>AND(OR(AF16=1,AF16=2,AF16=3),B16&lt;&gt;"",AL16=4)</formula>
    </cfRule>
  </conditionalFormatting>
  <conditionalFormatting sqref="AH17">
    <cfRule type="expression" dxfId="356" priority="209">
      <formula>AND(AM17&lt;&gt;0,B17="")</formula>
    </cfRule>
    <cfRule type="expression" dxfId="355" priority="213">
      <formula>AND(AM17&lt;&gt;1,B17&lt;&gt;"")</formula>
    </cfRule>
  </conditionalFormatting>
  <conditionalFormatting sqref="AI17">
    <cfRule type="expression" dxfId="354" priority="208">
      <formula>AND(AM17&lt;&gt;0,B17="")</formula>
    </cfRule>
    <cfRule type="expression" dxfId="353" priority="212">
      <formula>AND(AM17&lt;&gt;1,B17&lt;&gt;"")</formula>
    </cfRule>
    <cfRule type="expression" dxfId="352" priority="216">
      <formula>AND(OR(AF17=1,AF17=2,AF17=3),B17&lt;&gt;"",AL17=2)</formula>
    </cfRule>
  </conditionalFormatting>
  <conditionalFormatting sqref="AJ17">
    <cfRule type="expression" dxfId="351" priority="207">
      <formula>AND(AM17&lt;&gt;0,B17="")</formula>
    </cfRule>
    <cfRule type="expression" dxfId="350" priority="211">
      <formula>AND(AM17&lt;&gt;1,B17&lt;&gt;"")</formula>
    </cfRule>
    <cfRule type="expression" dxfId="349" priority="215">
      <formula>AND(OR(AF17=1,AF17=2,AF17=3),B17&lt;&gt;"",AL17=3)</formula>
    </cfRule>
  </conditionalFormatting>
  <conditionalFormatting sqref="AK17">
    <cfRule type="expression" dxfId="348" priority="206">
      <formula>AND(AM17&lt;&gt;0,B17="")</formula>
    </cfRule>
    <cfRule type="expression" dxfId="347" priority="210">
      <formula>AND(AM17&lt;&gt;1,B17&lt;&gt;"")</formula>
    </cfRule>
    <cfRule type="expression" dxfId="346" priority="214">
      <formula>AND(OR(AF17=1,AF17=2,AF17=3),B17&lt;&gt;"",AL17=4)</formula>
    </cfRule>
  </conditionalFormatting>
  <conditionalFormatting sqref="AH18">
    <cfRule type="expression" dxfId="345" priority="198">
      <formula>AND(AM18&lt;&gt;0,B18="")</formula>
    </cfRule>
    <cfRule type="expression" dxfId="344" priority="202">
      <formula>AND(AM18&lt;&gt;1,B18&lt;&gt;"")</formula>
    </cfRule>
  </conditionalFormatting>
  <conditionalFormatting sqref="AI18">
    <cfRule type="expression" dxfId="343" priority="197">
      <formula>AND(AM18&lt;&gt;0,B18="")</formula>
    </cfRule>
    <cfRule type="expression" dxfId="342" priority="201">
      <formula>AND(AM18&lt;&gt;1,B18&lt;&gt;"")</formula>
    </cfRule>
    <cfRule type="expression" dxfId="341" priority="205">
      <formula>AND(OR(AF18=1,AF18=2,AF18=3),B18&lt;&gt;"",AL18=2)</formula>
    </cfRule>
  </conditionalFormatting>
  <conditionalFormatting sqref="AJ18">
    <cfRule type="expression" dxfId="340" priority="196">
      <formula>AND(AM18&lt;&gt;0,B18="")</formula>
    </cfRule>
    <cfRule type="expression" dxfId="339" priority="200">
      <formula>AND(AM18&lt;&gt;1,B18&lt;&gt;"")</formula>
    </cfRule>
    <cfRule type="expression" dxfId="338" priority="204">
      <formula>AND(OR(AF18=1,AF18=2,AF18=3),B18&lt;&gt;"",AL18=3)</formula>
    </cfRule>
  </conditionalFormatting>
  <conditionalFormatting sqref="AK18">
    <cfRule type="expression" dxfId="337" priority="195">
      <formula>AND(AM18&lt;&gt;0,B18="")</formula>
    </cfRule>
    <cfRule type="expression" dxfId="336" priority="199">
      <formula>AND(AM18&lt;&gt;1,B18&lt;&gt;"")</formula>
    </cfRule>
    <cfRule type="expression" dxfId="335" priority="203">
      <formula>AND(OR(AF18=1,AF18=2,AF18=3),B18&lt;&gt;"",AL18=4)</formula>
    </cfRule>
  </conditionalFormatting>
  <conditionalFormatting sqref="AH19">
    <cfRule type="expression" dxfId="334" priority="187">
      <formula>AND(AM19&lt;&gt;0,B19="")</formula>
    </cfRule>
    <cfRule type="expression" dxfId="333" priority="191">
      <formula>AND(AM19&lt;&gt;1,B19&lt;&gt;"")</formula>
    </cfRule>
  </conditionalFormatting>
  <conditionalFormatting sqref="AI19">
    <cfRule type="expression" dxfId="332" priority="186">
      <formula>AND(AM19&lt;&gt;0,B19="")</formula>
    </cfRule>
    <cfRule type="expression" dxfId="331" priority="190">
      <formula>AND(AM19&lt;&gt;1,B19&lt;&gt;"")</formula>
    </cfRule>
    <cfRule type="expression" dxfId="330" priority="194">
      <formula>AND(OR(AF19=1,AF19=2,AF19=3),B19&lt;&gt;"",AL19=2)</formula>
    </cfRule>
  </conditionalFormatting>
  <conditionalFormatting sqref="AJ19">
    <cfRule type="expression" dxfId="329" priority="185">
      <formula>AND(AM19&lt;&gt;0,B19="")</formula>
    </cfRule>
    <cfRule type="expression" dxfId="328" priority="189">
      <formula>AND(AM19&lt;&gt;1,B19&lt;&gt;"")</formula>
    </cfRule>
    <cfRule type="expression" dxfId="327" priority="193">
      <formula>AND(OR(AF19=1,AF19=2,AF19=3),B19&lt;&gt;"",AL19=3)</formula>
    </cfRule>
  </conditionalFormatting>
  <conditionalFormatting sqref="AK19">
    <cfRule type="expression" dxfId="326" priority="184">
      <formula>AND(AM19&lt;&gt;0,B19="")</formula>
    </cfRule>
    <cfRule type="expression" dxfId="325" priority="188">
      <formula>AND(AM19&lt;&gt;1,B19&lt;&gt;"")</formula>
    </cfRule>
    <cfRule type="expression" dxfId="324" priority="192">
      <formula>AND(OR(AF19=1,AF19=2,AF19=3),B19&lt;&gt;"",AL19=4)</formula>
    </cfRule>
  </conditionalFormatting>
  <conditionalFormatting sqref="AH20">
    <cfRule type="expression" dxfId="323" priority="121">
      <formula>AND(AM20&lt;&gt;0,B20="")</formula>
    </cfRule>
    <cfRule type="expression" dxfId="322" priority="125">
      <formula>AND(AM20&lt;&gt;1,B20&lt;&gt;"")</formula>
    </cfRule>
  </conditionalFormatting>
  <conditionalFormatting sqref="AI20">
    <cfRule type="expression" dxfId="321" priority="120">
      <formula>AND(AM20&lt;&gt;0,B20="")</formula>
    </cfRule>
    <cfRule type="expression" dxfId="320" priority="124">
      <formula>AND(AM20&lt;&gt;1,B20&lt;&gt;"")</formula>
    </cfRule>
    <cfRule type="expression" dxfId="319" priority="128">
      <formula>AND(OR(AF20=1,AF20=2,AF20=3),B20&lt;&gt;"",AL20=2)</formula>
    </cfRule>
  </conditionalFormatting>
  <conditionalFormatting sqref="AJ20">
    <cfRule type="expression" dxfId="318" priority="119">
      <formula>AND(AM20&lt;&gt;0,B20="")</formula>
    </cfRule>
    <cfRule type="expression" dxfId="317" priority="123">
      <formula>AND(AM20&lt;&gt;1,B20&lt;&gt;"")</formula>
    </cfRule>
    <cfRule type="expression" dxfId="316" priority="127">
      <formula>AND(OR(AF20=1,AF20=2,AF20=3),B20&lt;&gt;"",AL20=3)</formula>
    </cfRule>
  </conditionalFormatting>
  <conditionalFormatting sqref="AK20">
    <cfRule type="expression" dxfId="315" priority="118">
      <formula>AND(AM20&lt;&gt;0,B20="")</formula>
    </cfRule>
    <cfRule type="expression" dxfId="314" priority="122">
      <formula>AND(AM20&lt;&gt;1,B20&lt;&gt;"")</formula>
    </cfRule>
    <cfRule type="expression" dxfId="313" priority="126">
      <formula>AND(OR(AF20=1,AF20=2,AF20=3),B20&lt;&gt;"",AL20=4)</formula>
    </cfRule>
  </conditionalFormatting>
  <conditionalFormatting sqref="AO6">
    <cfRule type="expression" dxfId="312" priority="77">
      <formula>AND(AQ6&lt;&gt;0,B6="")</formula>
    </cfRule>
    <cfRule type="expression" dxfId="311" priority="117">
      <formula>AND(AQ6&lt;&gt;1,B6&lt;&gt;"")</formula>
    </cfRule>
  </conditionalFormatting>
  <conditionalFormatting sqref="AN7">
    <cfRule type="expression" dxfId="310" priority="74">
      <formula>AND(AQ7&lt;&gt;0,B7="")</formula>
    </cfRule>
    <cfRule type="expression" dxfId="309" priority="76">
      <formula>AND(AQ7&lt;&gt;1,B7&lt;&gt;"")</formula>
    </cfRule>
  </conditionalFormatting>
  <conditionalFormatting sqref="AO7">
    <cfRule type="expression" dxfId="308" priority="73">
      <formula>AND(AQ7&lt;&gt;0,B7="")</formula>
    </cfRule>
    <cfRule type="expression" dxfId="307" priority="75">
      <formula>AND(AQ7&lt;&gt;1,B7&lt;&gt;"")</formula>
    </cfRule>
  </conditionalFormatting>
  <conditionalFormatting sqref="AN8">
    <cfRule type="expression" dxfId="306" priority="70">
      <formula>AND(AQ8&lt;&gt;0,B8="")</formula>
    </cfRule>
    <cfRule type="expression" dxfId="305" priority="72">
      <formula>AND(AQ8&lt;&gt;1,B8&lt;&gt;"")</formula>
    </cfRule>
  </conditionalFormatting>
  <conditionalFormatting sqref="AO8">
    <cfRule type="expression" dxfId="304" priority="69">
      <formula>AND(AQ8&lt;&gt;0,B8="")</formula>
    </cfRule>
    <cfRule type="expression" dxfId="303" priority="71">
      <formula>AND(AQ8&lt;&gt;1,B8&lt;&gt;"")</formula>
    </cfRule>
  </conditionalFormatting>
  <conditionalFormatting sqref="AN9">
    <cfRule type="expression" dxfId="302" priority="66">
      <formula>AND(AQ9&lt;&gt;0,B9="")</formula>
    </cfRule>
    <cfRule type="expression" dxfId="301" priority="68">
      <formula>AND(AQ9&lt;&gt;1,B9&lt;&gt;"")</formula>
    </cfRule>
  </conditionalFormatting>
  <conditionalFormatting sqref="AO9">
    <cfRule type="expression" dxfId="300" priority="65">
      <formula>AND(AQ9&lt;&gt;0,B9="")</formula>
    </cfRule>
    <cfRule type="expression" dxfId="299" priority="67">
      <formula>AND(AQ9&lt;&gt;1,B9&lt;&gt;"")</formula>
    </cfRule>
  </conditionalFormatting>
  <conditionalFormatting sqref="AN10">
    <cfRule type="expression" dxfId="298" priority="62">
      <formula>AND(AQ10&lt;&gt;0,B10="")</formula>
    </cfRule>
    <cfRule type="expression" dxfId="297" priority="64">
      <formula>AND(AQ10&lt;&gt;1,B10&lt;&gt;"")</formula>
    </cfRule>
  </conditionalFormatting>
  <conditionalFormatting sqref="AO10">
    <cfRule type="expression" dxfId="296" priority="61">
      <formula>AND(AQ10&lt;&gt;0,B10="")</formula>
    </cfRule>
    <cfRule type="expression" dxfId="295" priority="63">
      <formula>AND(AQ10&lt;&gt;1,B10&lt;&gt;"")</formula>
    </cfRule>
  </conditionalFormatting>
  <conditionalFormatting sqref="AN11">
    <cfRule type="expression" dxfId="294" priority="58">
      <formula>AND(AQ11&lt;&gt;0,B11="")</formula>
    </cfRule>
    <cfRule type="expression" dxfId="293" priority="60">
      <formula>AND(AQ11&lt;&gt;1,B11&lt;&gt;"")</formula>
    </cfRule>
  </conditionalFormatting>
  <conditionalFormatting sqref="AO11">
    <cfRule type="expression" dxfId="292" priority="57">
      <formula>AND(AQ11&lt;&gt;0,B11="")</formula>
    </cfRule>
    <cfRule type="expression" dxfId="291" priority="59">
      <formula>AND(AQ11&lt;&gt;1,B11&lt;&gt;"")</formula>
    </cfRule>
  </conditionalFormatting>
  <conditionalFormatting sqref="AN12">
    <cfRule type="expression" dxfId="290" priority="54">
      <formula>AND(AQ12&lt;&gt;0,B12="")</formula>
    </cfRule>
    <cfRule type="expression" dxfId="289" priority="56">
      <formula>AND(AQ12&lt;&gt;1,B12&lt;&gt;"")</formula>
    </cfRule>
  </conditionalFormatting>
  <conditionalFormatting sqref="AO12">
    <cfRule type="expression" dxfId="288" priority="53">
      <formula>AND(AQ12&lt;&gt;0,B12="")</formula>
    </cfRule>
    <cfRule type="expression" dxfId="287" priority="55">
      <formula>AND(AQ12&lt;&gt;1,B12&lt;&gt;"")</formula>
    </cfRule>
  </conditionalFormatting>
  <conditionalFormatting sqref="AN13">
    <cfRule type="expression" dxfId="286" priority="50">
      <formula>AND(AQ13&lt;&gt;0,B13="")</formula>
    </cfRule>
    <cfRule type="expression" dxfId="285" priority="52">
      <formula>AND(AQ13&lt;&gt;1,B13&lt;&gt;"")</formula>
    </cfRule>
  </conditionalFormatting>
  <conditionalFormatting sqref="AO13">
    <cfRule type="expression" dxfId="284" priority="49">
      <formula>AND(AQ13&lt;&gt;0,B13="")</formula>
    </cfRule>
    <cfRule type="expression" dxfId="283" priority="51">
      <formula>AND(AQ13&lt;&gt;1,B13&lt;&gt;"")</formula>
    </cfRule>
  </conditionalFormatting>
  <conditionalFormatting sqref="AN14">
    <cfRule type="expression" dxfId="282" priority="46">
      <formula>AND(AQ14&lt;&gt;0,B14="")</formula>
    </cfRule>
    <cfRule type="expression" dxfId="281" priority="48">
      <formula>AND(AQ14&lt;&gt;1,B14&lt;&gt;"")</formula>
    </cfRule>
  </conditionalFormatting>
  <conditionalFormatting sqref="AO14">
    <cfRule type="expression" dxfId="280" priority="45">
      <formula>AND(AQ14&lt;&gt;0,B14="")</formula>
    </cfRule>
    <cfRule type="expression" dxfId="279" priority="47">
      <formula>AND(AQ14&lt;&gt;1,B14&lt;&gt;"")</formula>
    </cfRule>
  </conditionalFormatting>
  <conditionalFormatting sqref="AN15">
    <cfRule type="expression" dxfId="278" priority="42">
      <formula>AND(AQ15&lt;&gt;0,B15="")</formula>
    </cfRule>
    <cfRule type="expression" dxfId="277" priority="44">
      <formula>AND(AQ15&lt;&gt;1,B15&lt;&gt;"")</formula>
    </cfRule>
  </conditionalFormatting>
  <conditionalFormatting sqref="AO15">
    <cfRule type="expression" dxfId="276" priority="41">
      <formula>AND(AQ15&lt;&gt;0,B15="")</formula>
    </cfRule>
    <cfRule type="expression" dxfId="275" priority="43">
      <formula>AND(AQ15&lt;&gt;1,B15&lt;&gt;"")</formula>
    </cfRule>
  </conditionalFormatting>
  <conditionalFormatting sqref="AN16">
    <cfRule type="expression" dxfId="274" priority="38">
      <formula>AND(AQ16&lt;&gt;0,B16="")</formula>
    </cfRule>
    <cfRule type="expression" dxfId="273" priority="40">
      <formula>AND(AQ16&lt;&gt;1,B16&lt;&gt;"")</formula>
    </cfRule>
  </conditionalFormatting>
  <conditionalFormatting sqref="AO16">
    <cfRule type="expression" dxfId="272" priority="37">
      <formula>AND(AQ16&lt;&gt;0,B16="")</formula>
    </cfRule>
    <cfRule type="expression" dxfId="271" priority="39">
      <formula>AND(AQ16&lt;&gt;1,B16&lt;&gt;"")</formula>
    </cfRule>
  </conditionalFormatting>
  <conditionalFormatting sqref="AN17">
    <cfRule type="expression" dxfId="270" priority="34">
      <formula>AND(AQ17&lt;&gt;0,B17="")</formula>
    </cfRule>
    <cfRule type="expression" dxfId="269" priority="36">
      <formula>AND(AQ17&lt;&gt;1,B17&lt;&gt;"")</formula>
    </cfRule>
  </conditionalFormatting>
  <conditionalFormatting sqref="AO17">
    <cfRule type="expression" dxfId="268" priority="33">
      <formula>AND(AQ17&lt;&gt;0,B17="")</formula>
    </cfRule>
    <cfRule type="expression" dxfId="267" priority="35">
      <formula>AND(AQ17&lt;&gt;1,B17&lt;&gt;"")</formula>
    </cfRule>
  </conditionalFormatting>
  <conditionalFormatting sqref="AN18">
    <cfRule type="expression" dxfId="266" priority="30">
      <formula>AND(AQ18&lt;&gt;0,B18="")</formula>
    </cfRule>
    <cfRule type="expression" dxfId="265" priority="32">
      <formula>AND(AQ18&lt;&gt;1,B18&lt;&gt;"")</formula>
    </cfRule>
  </conditionalFormatting>
  <conditionalFormatting sqref="AO18">
    <cfRule type="expression" dxfId="264" priority="29">
      <formula>AND(AQ18&lt;&gt;0,B18="")</formula>
    </cfRule>
    <cfRule type="expression" dxfId="263" priority="31">
      <formula>AND(AQ18&lt;&gt;1,B18&lt;&gt;"")</formula>
    </cfRule>
  </conditionalFormatting>
  <conditionalFormatting sqref="AN19">
    <cfRule type="expression" dxfId="262" priority="26">
      <formula>AND(AQ19&lt;&gt;0,B19="")</formula>
    </cfRule>
    <cfRule type="expression" dxfId="261" priority="28">
      <formula>AND(AQ19&lt;&gt;1,B19&lt;&gt;"")</formula>
    </cfRule>
  </conditionalFormatting>
  <conditionalFormatting sqref="AO19">
    <cfRule type="expression" dxfId="260" priority="25">
      <formula>AND(AQ19&lt;&gt;0,B19="")</formula>
    </cfRule>
    <cfRule type="expression" dxfId="259" priority="27">
      <formula>AND(AQ19&lt;&gt;1,B19&lt;&gt;"")</formula>
    </cfRule>
  </conditionalFormatting>
  <conditionalFormatting sqref="AN20">
    <cfRule type="expression" dxfId="258" priority="2">
      <formula>AND(AQ20&lt;&gt;0,B20="")</formula>
    </cfRule>
    <cfRule type="expression" dxfId="257" priority="4">
      <formula>AND(AQ20&lt;&gt;1,B20&lt;&gt;"")</formula>
    </cfRule>
  </conditionalFormatting>
  <conditionalFormatting sqref="AO20">
    <cfRule type="expression" dxfId="256" priority="1">
      <formula>AND(AQ20&lt;&gt;0,B20="")</formula>
    </cfRule>
    <cfRule type="expression" dxfId="255" priority="3">
      <formula>AND(AQ20&lt;&gt;1,B20&lt;&gt;"")</formula>
    </cfRule>
  </conditionalFormatting>
  <dataValidations disablePrompts="1" count="5">
    <dataValidation type="custom" showInputMessage="1" showErrorMessage="1" sqref="AA30">
      <formula1>AND(C20&lt;&gt;"",AF30=0)</formula1>
    </dataValidation>
    <dataValidation type="custom" showInputMessage="1" showErrorMessage="1" sqref="AB30">
      <formula1>C20&lt;&gt;""</formula1>
    </dataValidation>
    <dataValidation type="custom" showInputMessage="1" showErrorMessage="1" sqref="AC30">
      <formula1>C20&lt;&gt;""</formula1>
    </dataValidation>
    <dataValidation type="custom" showInputMessage="1" showErrorMessage="1" sqref="AD30">
      <formula1>C20&lt;&gt;""</formula1>
    </dataValidation>
    <dataValidation type="custom" showInputMessage="1" showErrorMessage="1" sqref="AE30">
      <formula1>C20&lt;&gt;""</formula1>
    </dataValidation>
  </dataValidations>
  <pageMargins left="0.70866141732283472" right="0.31496062992125984" top="0.39370078740157483" bottom="0" header="0.31496062992125984" footer="0.31496062992125984"/>
  <pageSetup paperSize="9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1"/>
  <sheetViews>
    <sheetView workbookViewId="0">
      <selection activeCell="B6" sqref="B6"/>
    </sheetView>
  </sheetViews>
  <sheetFormatPr defaultRowHeight="18.75" x14ac:dyDescent="0.4"/>
  <cols>
    <col min="1" max="1" width="3.375" customWidth="1"/>
    <col min="2" max="2" width="14.125" customWidth="1"/>
    <col min="3" max="3" width="6.125" customWidth="1"/>
    <col min="4" max="4" width="12.125" customWidth="1"/>
    <col min="5" max="11" width="5.125" customWidth="1"/>
    <col min="12" max="13" width="3.375" customWidth="1"/>
    <col min="14" max="22" width="2.625" customWidth="1"/>
    <col min="23" max="24" width="2.625" style="8" customWidth="1"/>
    <col min="25" max="25" width="7.5" customWidth="1"/>
    <col min="26" max="26" width="8.5" customWidth="1"/>
  </cols>
  <sheetData>
    <row r="1" spans="1:26" ht="9" customHeight="1" x14ac:dyDescent="0.4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4"/>
      <c r="U1" s="44"/>
      <c r="V1" s="44"/>
      <c r="W1" s="45"/>
      <c r="X1" s="45"/>
      <c r="Y1" s="46"/>
      <c r="Z1" s="46"/>
    </row>
    <row r="2" spans="1:26" ht="17.100000000000001" customHeight="1" x14ac:dyDescent="0.4">
      <c r="A2" s="47"/>
      <c r="B2" s="181" t="s">
        <v>63</v>
      </c>
      <c r="C2" s="182"/>
      <c r="D2" s="182"/>
      <c r="E2" s="183"/>
      <c r="F2" s="183"/>
      <c r="G2" s="46"/>
      <c r="H2" s="46"/>
      <c r="I2" s="46"/>
      <c r="J2" s="46"/>
      <c r="K2" s="46"/>
      <c r="L2" s="46"/>
      <c r="M2" s="46"/>
      <c r="N2" s="172" t="s">
        <v>1</v>
      </c>
      <c r="O2" s="175"/>
      <c r="P2" s="175"/>
      <c r="Q2" s="175"/>
      <c r="R2" s="173"/>
      <c r="S2" s="174" t="s">
        <v>2</v>
      </c>
      <c r="T2" s="175"/>
      <c r="U2" s="175"/>
      <c r="V2" s="173"/>
      <c r="W2" s="174" t="s">
        <v>5</v>
      </c>
      <c r="X2" s="173"/>
      <c r="Y2" s="46"/>
      <c r="Z2" s="46"/>
    </row>
    <row r="3" spans="1:26" x14ac:dyDescent="0.4">
      <c r="A3" s="48"/>
      <c r="B3" s="182"/>
      <c r="C3" s="182"/>
      <c r="D3" s="182"/>
      <c r="E3" s="183"/>
      <c r="F3" s="183"/>
      <c r="G3" s="46"/>
      <c r="H3" s="46"/>
      <c r="I3" s="46"/>
      <c r="J3" s="46"/>
      <c r="K3" s="46"/>
      <c r="L3" s="46"/>
      <c r="M3" s="46"/>
      <c r="N3" s="184" t="s">
        <v>16</v>
      </c>
      <c r="O3" s="176" t="s">
        <v>7</v>
      </c>
      <c r="P3" s="176" t="s">
        <v>8</v>
      </c>
      <c r="Q3" s="176" t="s">
        <v>9</v>
      </c>
      <c r="R3" s="176" t="s">
        <v>10</v>
      </c>
      <c r="S3" s="184" t="s">
        <v>11</v>
      </c>
      <c r="T3" s="176" t="s">
        <v>12</v>
      </c>
      <c r="U3" s="176" t="s">
        <v>13</v>
      </c>
      <c r="V3" s="176" t="s">
        <v>21</v>
      </c>
      <c r="W3" s="176" t="s">
        <v>14</v>
      </c>
      <c r="X3" s="176" t="s">
        <v>15</v>
      </c>
      <c r="Y3" s="46"/>
      <c r="Z3" s="46"/>
    </row>
    <row r="4" spans="1:26" ht="16.5" customHeight="1" x14ac:dyDescent="0.4">
      <c r="A4" s="49"/>
      <c r="B4" s="49"/>
      <c r="C4" s="48"/>
      <c r="D4" s="48"/>
      <c r="E4" s="172" t="s">
        <v>18</v>
      </c>
      <c r="F4" s="175"/>
      <c r="G4" s="175"/>
      <c r="H4" s="175"/>
      <c r="I4" s="175"/>
      <c r="J4" s="175"/>
      <c r="K4" s="173"/>
      <c r="L4" s="179" t="s">
        <v>0</v>
      </c>
      <c r="M4" s="179" t="s">
        <v>39</v>
      </c>
      <c r="N4" s="185"/>
      <c r="O4" s="177"/>
      <c r="P4" s="177"/>
      <c r="Q4" s="177"/>
      <c r="R4" s="177"/>
      <c r="S4" s="185"/>
      <c r="T4" s="177"/>
      <c r="U4" s="177"/>
      <c r="V4" s="177"/>
      <c r="W4" s="177"/>
      <c r="X4" s="177"/>
      <c r="Y4" s="172" t="s">
        <v>59</v>
      </c>
      <c r="Z4" s="173"/>
    </row>
    <row r="5" spans="1:26" ht="16.5" customHeight="1" x14ac:dyDescent="0.4">
      <c r="A5" s="95"/>
      <c r="B5" s="94" t="s">
        <v>6</v>
      </c>
      <c r="C5" s="27" t="s">
        <v>3</v>
      </c>
      <c r="D5" s="27" t="s">
        <v>17</v>
      </c>
      <c r="E5" s="50" t="s">
        <v>32</v>
      </c>
      <c r="F5" s="50" t="s">
        <v>33</v>
      </c>
      <c r="G5" s="51" t="s">
        <v>34</v>
      </c>
      <c r="H5" s="51" t="s">
        <v>61</v>
      </c>
      <c r="I5" s="51" t="s">
        <v>19</v>
      </c>
      <c r="J5" s="51" t="s">
        <v>19</v>
      </c>
      <c r="K5" s="51" t="s">
        <v>19</v>
      </c>
      <c r="L5" s="180"/>
      <c r="M5" s="180"/>
      <c r="N5" s="186"/>
      <c r="O5" s="178"/>
      <c r="P5" s="178"/>
      <c r="Q5" s="178"/>
      <c r="R5" s="178"/>
      <c r="S5" s="186"/>
      <c r="T5" s="178"/>
      <c r="U5" s="178"/>
      <c r="V5" s="178"/>
      <c r="W5" s="178"/>
      <c r="X5" s="178"/>
      <c r="Y5" s="52" t="s">
        <v>40</v>
      </c>
      <c r="Z5" s="94" t="s">
        <v>4</v>
      </c>
    </row>
    <row r="6" spans="1:26" x14ac:dyDescent="0.4">
      <c r="A6" s="53">
        <v>1</v>
      </c>
      <c r="B6" s="80" t="s">
        <v>22</v>
      </c>
      <c r="C6" s="54" t="s">
        <v>55</v>
      </c>
      <c r="D6" s="55" t="s">
        <v>60</v>
      </c>
      <c r="E6" s="56" t="s">
        <v>31</v>
      </c>
      <c r="F6" s="56" t="s">
        <v>31</v>
      </c>
      <c r="G6" s="56" t="s">
        <v>31</v>
      </c>
      <c r="H6" s="56" t="s">
        <v>31</v>
      </c>
      <c r="I6" s="81"/>
      <c r="J6" s="81"/>
      <c r="K6" s="81"/>
      <c r="L6" s="56">
        <v>3</v>
      </c>
      <c r="M6" s="56"/>
      <c r="N6" s="81"/>
      <c r="O6" s="56"/>
      <c r="P6" s="56" t="s">
        <v>31</v>
      </c>
      <c r="Q6" s="56"/>
      <c r="R6" s="56"/>
      <c r="S6" s="56" t="s">
        <v>31</v>
      </c>
      <c r="T6" s="56"/>
      <c r="U6" s="56"/>
      <c r="V6" s="56"/>
      <c r="W6" s="57" t="s">
        <v>31</v>
      </c>
      <c r="X6" s="57"/>
      <c r="Y6" s="58">
        <v>2000</v>
      </c>
      <c r="Z6" s="58">
        <v>6000</v>
      </c>
    </row>
    <row r="7" spans="1:26" x14ac:dyDescent="0.4">
      <c r="A7" s="59">
        <v>2</v>
      </c>
      <c r="B7" s="82" t="s">
        <v>23</v>
      </c>
      <c r="C7" s="60"/>
      <c r="D7" s="83" t="s">
        <v>29</v>
      </c>
      <c r="E7" s="61" t="s">
        <v>30</v>
      </c>
      <c r="F7" s="61" t="s">
        <v>30</v>
      </c>
      <c r="G7" s="61" t="s">
        <v>30</v>
      </c>
      <c r="H7" s="61" t="s">
        <v>30</v>
      </c>
      <c r="I7" s="84"/>
      <c r="J7" s="84"/>
      <c r="K7" s="84"/>
      <c r="L7" s="61">
        <v>3</v>
      </c>
      <c r="M7" s="61"/>
      <c r="N7" s="84"/>
      <c r="O7" s="61"/>
      <c r="P7" s="61"/>
      <c r="Q7" s="61" t="s">
        <v>31</v>
      </c>
      <c r="R7" s="61"/>
      <c r="S7" s="61" t="s">
        <v>31</v>
      </c>
      <c r="T7" s="61"/>
      <c r="U7" s="61"/>
      <c r="V7" s="61"/>
      <c r="W7" s="62"/>
      <c r="X7" s="62" t="s">
        <v>31</v>
      </c>
      <c r="Y7" s="63">
        <v>2000</v>
      </c>
      <c r="Z7" s="63">
        <v>6000</v>
      </c>
    </row>
    <row r="8" spans="1:26" x14ac:dyDescent="0.4">
      <c r="A8" s="59">
        <v>3</v>
      </c>
      <c r="B8" s="85" t="s">
        <v>24</v>
      </c>
      <c r="C8" s="64"/>
      <c r="D8" s="86" t="s">
        <v>29</v>
      </c>
      <c r="E8" s="61" t="s">
        <v>30</v>
      </c>
      <c r="F8" s="61" t="s">
        <v>30</v>
      </c>
      <c r="G8" s="61"/>
      <c r="H8" s="61"/>
      <c r="I8" s="87"/>
      <c r="J8" s="87"/>
      <c r="K8" s="87"/>
      <c r="L8" s="65">
        <v>1</v>
      </c>
      <c r="M8" s="65"/>
      <c r="N8" s="87"/>
      <c r="O8" s="65"/>
      <c r="P8" s="65"/>
      <c r="Q8" s="65" t="s">
        <v>31</v>
      </c>
      <c r="R8" s="65"/>
      <c r="S8" s="65" t="s">
        <v>31</v>
      </c>
      <c r="T8" s="65"/>
      <c r="U8" s="65"/>
      <c r="V8" s="65"/>
      <c r="W8" s="66" t="s">
        <v>31</v>
      </c>
      <c r="X8" s="66"/>
      <c r="Y8" s="67">
        <v>2000</v>
      </c>
      <c r="Z8" s="67">
        <v>2000</v>
      </c>
    </row>
    <row r="9" spans="1:26" x14ac:dyDescent="0.4">
      <c r="A9" s="59">
        <v>4</v>
      </c>
      <c r="B9" s="85" t="s">
        <v>25</v>
      </c>
      <c r="C9" s="64"/>
      <c r="D9" s="86" t="s">
        <v>29</v>
      </c>
      <c r="E9" s="61" t="s">
        <v>30</v>
      </c>
      <c r="F9" s="61" t="s">
        <v>30</v>
      </c>
      <c r="G9" s="61"/>
      <c r="H9" s="61"/>
      <c r="I9" s="87"/>
      <c r="J9" s="87"/>
      <c r="K9" s="87"/>
      <c r="L9" s="65">
        <v>1</v>
      </c>
      <c r="M9" s="65"/>
      <c r="N9" s="87"/>
      <c r="O9" s="65"/>
      <c r="P9" s="65"/>
      <c r="Q9" s="65" t="s">
        <v>31</v>
      </c>
      <c r="R9" s="65"/>
      <c r="S9" s="65"/>
      <c r="T9" s="65" t="s">
        <v>31</v>
      </c>
      <c r="U9" s="65"/>
      <c r="V9" s="65"/>
      <c r="W9" s="66" t="s">
        <v>31</v>
      </c>
      <c r="X9" s="66"/>
      <c r="Y9" s="67">
        <v>1000</v>
      </c>
      <c r="Z9" s="67">
        <v>1000</v>
      </c>
    </row>
    <row r="10" spans="1:26" x14ac:dyDescent="0.4">
      <c r="A10" s="59">
        <v>5</v>
      </c>
      <c r="B10" s="85" t="s">
        <v>26</v>
      </c>
      <c r="C10" s="64"/>
      <c r="D10" s="86" t="s">
        <v>29</v>
      </c>
      <c r="E10" s="61" t="s">
        <v>30</v>
      </c>
      <c r="F10" s="61" t="s">
        <v>30</v>
      </c>
      <c r="G10" s="61" t="s">
        <v>30</v>
      </c>
      <c r="H10" s="61" t="s">
        <v>30</v>
      </c>
      <c r="I10" s="87"/>
      <c r="J10" s="87"/>
      <c r="K10" s="87"/>
      <c r="L10" s="65">
        <v>3</v>
      </c>
      <c r="M10" s="65"/>
      <c r="N10" s="87"/>
      <c r="O10" s="65"/>
      <c r="P10" s="65"/>
      <c r="Q10" s="65"/>
      <c r="R10" s="65" t="s">
        <v>31</v>
      </c>
      <c r="S10" s="65" t="s">
        <v>31</v>
      </c>
      <c r="T10" s="65"/>
      <c r="U10" s="65"/>
      <c r="V10" s="65"/>
      <c r="W10" s="66" t="s">
        <v>31</v>
      </c>
      <c r="X10" s="66"/>
      <c r="Y10" s="67">
        <v>2500</v>
      </c>
      <c r="Z10" s="67">
        <v>7500</v>
      </c>
    </row>
    <row r="11" spans="1:26" x14ac:dyDescent="0.4">
      <c r="A11" s="59">
        <v>6</v>
      </c>
      <c r="B11" s="85" t="s">
        <v>27</v>
      </c>
      <c r="C11" s="64"/>
      <c r="D11" s="86" t="s">
        <v>29</v>
      </c>
      <c r="E11" s="61" t="s">
        <v>30</v>
      </c>
      <c r="F11" s="61" t="s">
        <v>30</v>
      </c>
      <c r="G11" s="61" t="s">
        <v>30</v>
      </c>
      <c r="H11" s="61" t="s">
        <v>30</v>
      </c>
      <c r="I11" s="87"/>
      <c r="J11" s="87"/>
      <c r="K11" s="87"/>
      <c r="L11" s="65">
        <v>3</v>
      </c>
      <c r="M11" s="65"/>
      <c r="N11" s="87"/>
      <c r="O11" s="65"/>
      <c r="P11" s="65"/>
      <c r="Q11" s="65"/>
      <c r="R11" s="65" t="s">
        <v>31</v>
      </c>
      <c r="S11" s="65" t="s">
        <v>31</v>
      </c>
      <c r="T11" s="65"/>
      <c r="U11" s="65"/>
      <c r="V11" s="65"/>
      <c r="W11" s="66"/>
      <c r="X11" s="66" t="s">
        <v>31</v>
      </c>
      <c r="Y11" s="67">
        <v>2500</v>
      </c>
      <c r="Z11" s="67">
        <v>7500</v>
      </c>
    </row>
    <row r="12" spans="1:26" x14ac:dyDescent="0.4">
      <c r="A12" s="59">
        <v>7</v>
      </c>
      <c r="B12" s="85" t="s">
        <v>28</v>
      </c>
      <c r="C12" s="64"/>
      <c r="D12" s="86" t="s">
        <v>29</v>
      </c>
      <c r="E12" s="61" t="s">
        <v>30</v>
      </c>
      <c r="F12" s="61" t="s">
        <v>30</v>
      </c>
      <c r="G12" s="61" t="s">
        <v>30</v>
      </c>
      <c r="H12" s="61" t="s">
        <v>30</v>
      </c>
      <c r="I12" s="87"/>
      <c r="J12" s="87"/>
      <c r="K12" s="87"/>
      <c r="L12" s="65">
        <v>3</v>
      </c>
      <c r="M12" s="65"/>
      <c r="N12" s="87"/>
      <c r="O12" s="65"/>
      <c r="P12" s="65"/>
      <c r="Q12" s="65"/>
      <c r="R12" s="65" t="s">
        <v>31</v>
      </c>
      <c r="S12" s="65"/>
      <c r="T12" s="65" t="s">
        <v>31</v>
      </c>
      <c r="U12" s="65"/>
      <c r="V12" s="65"/>
      <c r="W12" s="66" t="s">
        <v>31</v>
      </c>
      <c r="X12" s="66"/>
      <c r="Y12" s="67">
        <v>1250</v>
      </c>
      <c r="Z12" s="67">
        <v>3750</v>
      </c>
    </row>
    <row r="13" spans="1:26" x14ac:dyDescent="0.4">
      <c r="A13" s="59">
        <v>8</v>
      </c>
      <c r="B13" s="85" t="s">
        <v>35</v>
      </c>
      <c r="C13" s="64"/>
      <c r="D13" s="86" t="s">
        <v>29</v>
      </c>
      <c r="E13" s="61" t="s">
        <v>30</v>
      </c>
      <c r="F13" s="61" t="s">
        <v>30</v>
      </c>
      <c r="G13" s="61" t="s">
        <v>30</v>
      </c>
      <c r="H13" s="61" t="s">
        <v>30</v>
      </c>
      <c r="I13" s="87"/>
      <c r="J13" s="87"/>
      <c r="K13" s="87"/>
      <c r="L13" s="65">
        <v>3</v>
      </c>
      <c r="M13" s="65"/>
      <c r="N13" s="87"/>
      <c r="O13" s="65"/>
      <c r="P13" s="65"/>
      <c r="Q13" s="65"/>
      <c r="R13" s="65" t="s">
        <v>31</v>
      </c>
      <c r="S13" s="65"/>
      <c r="T13" s="65"/>
      <c r="U13" s="65"/>
      <c r="V13" s="65" t="s">
        <v>31</v>
      </c>
      <c r="W13" s="66"/>
      <c r="X13" s="66" t="s">
        <v>31</v>
      </c>
      <c r="Y13" s="67">
        <v>0</v>
      </c>
      <c r="Z13" s="67">
        <v>0</v>
      </c>
    </row>
    <row r="14" spans="1:26" x14ac:dyDescent="0.4">
      <c r="A14" s="59">
        <v>9</v>
      </c>
      <c r="B14" s="85" t="s">
        <v>56</v>
      </c>
      <c r="C14" s="64"/>
      <c r="D14" s="88" t="s">
        <v>57</v>
      </c>
      <c r="E14" s="65" t="s">
        <v>31</v>
      </c>
      <c r="F14" s="65"/>
      <c r="G14" s="65"/>
      <c r="H14" s="65"/>
      <c r="I14" s="65"/>
      <c r="J14" s="65"/>
      <c r="K14" s="65"/>
      <c r="L14" s="65"/>
      <c r="M14" s="65">
        <v>1</v>
      </c>
      <c r="N14" s="87"/>
      <c r="O14" s="65"/>
      <c r="P14" s="65"/>
      <c r="Q14" s="65"/>
      <c r="R14" s="65" t="s">
        <v>31</v>
      </c>
      <c r="S14" s="65" t="s">
        <v>31</v>
      </c>
      <c r="T14" s="65"/>
      <c r="U14" s="65"/>
      <c r="V14" s="65"/>
      <c r="W14" s="66" t="s">
        <v>31</v>
      </c>
      <c r="X14" s="66"/>
      <c r="Y14" s="67"/>
      <c r="Z14" s="67">
        <v>500</v>
      </c>
    </row>
    <row r="15" spans="1:26" x14ac:dyDescent="0.4">
      <c r="A15" s="59">
        <v>10</v>
      </c>
      <c r="B15" s="123"/>
      <c r="C15" s="64"/>
      <c r="D15" s="64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6"/>
      <c r="X15" s="66"/>
      <c r="Y15" s="67"/>
      <c r="Z15" s="67"/>
    </row>
    <row r="16" spans="1:26" x14ac:dyDescent="0.4">
      <c r="A16" s="59">
        <v>11</v>
      </c>
      <c r="B16" s="123"/>
      <c r="C16" s="64"/>
      <c r="D16" s="64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6"/>
      <c r="X16" s="66"/>
      <c r="Y16" s="67"/>
      <c r="Z16" s="67"/>
    </row>
    <row r="17" spans="1:45" x14ac:dyDescent="0.4">
      <c r="A17" s="59">
        <v>12</v>
      </c>
      <c r="B17" s="123"/>
      <c r="C17" s="64"/>
      <c r="D17" s="64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6"/>
      <c r="X17" s="66"/>
      <c r="Y17" s="67"/>
      <c r="Z17" s="67"/>
    </row>
    <row r="18" spans="1:45" x14ac:dyDescent="0.4">
      <c r="A18" s="59">
        <v>13</v>
      </c>
      <c r="B18" s="123"/>
      <c r="C18" s="64"/>
      <c r="D18" s="64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6"/>
      <c r="X18" s="66"/>
      <c r="Y18" s="67"/>
      <c r="Z18" s="67"/>
    </row>
    <row r="19" spans="1:45" x14ac:dyDescent="0.4">
      <c r="A19" s="59">
        <v>14</v>
      </c>
      <c r="B19" s="123"/>
      <c r="C19" s="64"/>
      <c r="D19" s="64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6"/>
      <c r="X19" s="66"/>
      <c r="Y19" s="67"/>
      <c r="Z19" s="67"/>
    </row>
    <row r="20" spans="1:45" x14ac:dyDescent="0.4">
      <c r="A20" s="68">
        <v>15</v>
      </c>
      <c r="B20" s="124"/>
      <c r="C20" s="69"/>
      <c r="D20" s="69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1"/>
      <c r="X20" s="71"/>
      <c r="Y20" s="72"/>
      <c r="Z20" s="72"/>
    </row>
    <row r="21" spans="1:45" x14ac:dyDescent="0.4">
      <c r="A21" s="73"/>
      <c r="B21" s="74"/>
      <c r="C21" s="73"/>
      <c r="D21" s="75"/>
      <c r="E21" s="73"/>
      <c r="F21" s="73"/>
      <c r="G21" s="73"/>
      <c r="H21" s="73"/>
      <c r="I21" s="163" t="s">
        <v>36</v>
      </c>
      <c r="J21" s="164"/>
      <c r="K21" s="165"/>
      <c r="L21" s="76"/>
      <c r="M21" s="76"/>
      <c r="N21" s="77"/>
      <c r="O21" s="76"/>
      <c r="P21" s="76">
        <v>1</v>
      </c>
      <c r="Q21" s="76">
        <v>3</v>
      </c>
      <c r="R21" s="76">
        <v>5</v>
      </c>
      <c r="S21" s="76">
        <v>6</v>
      </c>
      <c r="T21" s="76">
        <v>2</v>
      </c>
      <c r="U21" s="76"/>
      <c r="V21" s="76">
        <v>1</v>
      </c>
      <c r="W21" s="78">
        <v>6</v>
      </c>
      <c r="X21" s="78">
        <v>3</v>
      </c>
      <c r="Y21" s="137" t="s">
        <v>75</v>
      </c>
      <c r="Z21" s="136">
        <v>34250</v>
      </c>
    </row>
    <row r="22" spans="1:45" x14ac:dyDescent="0.4">
      <c r="A22" s="95"/>
      <c r="B22" s="94" t="s">
        <v>69</v>
      </c>
      <c r="C22" s="27" t="s">
        <v>73</v>
      </c>
      <c r="D22" s="27" t="s">
        <v>17</v>
      </c>
      <c r="E22" s="50" t="s">
        <v>32</v>
      </c>
      <c r="F22" s="50" t="s">
        <v>33</v>
      </c>
      <c r="G22" s="51" t="s">
        <v>34</v>
      </c>
      <c r="H22" s="51" t="s">
        <v>61</v>
      </c>
      <c r="I22" s="51" t="s">
        <v>19</v>
      </c>
      <c r="J22" s="51" t="s">
        <v>19</v>
      </c>
      <c r="K22" s="129" t="s">
        <v>19</v>
      </c>
      <c r="L22" s="166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35" t="s">
        <v>70</v>
      </c>
      <c r="Z22" s="94" t="s">
        <v>4</v>
      </c>
    </row>
    <row r="23" spans="1:45" x14ac:dyDescent="0.4">
      <c r="A23" s="53">
        <v>1</v>
      </c>
      <c r="B23" s="148" t="s">
        <v>72</v>
      </c>
      <c r="C23" s="54" t="s">
        <v>78</v>
      </c>
      <c r="D23" s="55" t="s">
        <v>79</v>
      </c>
      <c r="E23" s="56" t="s">
        <v>31</v>
      </c>
      <c r="F23" s="56" t="s">
        <v>31</v>
      </c>
      <c r="G23" s="56"/>
      <c r="H23" s="56"/>
      <c r="I23" s="130"/>
      <c r="J23" s="130"/>
      <c r="K23" s="130"/>
      <c r="L23" s="168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58">
        <v>2000</v>
      </c>
      <c r="Z23" s="58">
        <v>8000</v>
      </c>
    </row>
    <row r="24" spans="1:45" x14ac:dyDescent="0.4">
      <c r="A24" s="59">
        <v>2</v>
      </c>
      <c r="B24" s="149"/>
      <c r="C24" s="60"/>
      <c r="D24" s="60"/>
      <c r="E24" s="61"/>
      <c r="F24" s="61"/>
      <c r="G24" s="61"/>
      <c r="H24" s="61"/>
      <c r="I24" s="131"/>
      <c r="J24" s="131"/>
      <c r="K24" s="131"/>
      <c r="L24" s="168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63"/>
      <c r="Z24" s="63"/>
    </row>
    <row r="25" spans="1:45" x14ac:dyDescent="0.4">
      <c r="A25" s="68">
        <v>3</v>
      </c>
      <c r="B25" s="150"/>
      <c r="C25" s="69"/>
      <c r="D25" s="69"/>
      <c r="E25" s="70"/>
      <c r="F25" s="70"/>
      <c r="G25" s="70"/>
      <c r="H25" s="70"/>
      <c r="I25" s="132"/>
      <c r="J25" s="132"/>
      <c r="K25" s="132"/>
      <c r="L25" s="168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72"/>
      <c r="Z25" s="72"/>
    </row>
    <row r="26" spans="1:45" x14ac:dyDescent="0.4">
      <c r="A26" s="128"/>
      <c r="B26" s="133"/>
      <c r="C26" s="134"/>
      <c r="D26" s="134"/>
      <c r="E26" s="73"/>
      <c r="F26" s="73"/>
      <c r="G26" s="73"/>
      <c r="H26" s="73"/>
      <c r="I26" s="163" t="s">
        <v>36</v>
      </c>
      <c r="J26" s="164"/>
      <c r="K26" s="165"/>
      <c r="L26" s="170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37" t="s">
        <v>76</v>
      </c>
      <c r="Z26" s="136">
        <v>8000</v>
      </c>
    </row>
    <row r="27" spans="1:45" ht="18.75" customHeight="1" x14ac:dyDescent="0.4">
      <c r="A27" s="128"/>
      <c r="B27" s="133"/>
      <c r="C27" s="134"/>
      <c r="D27" s="134"/>
      <c r="E27" s="73"/>
      <c r="F27" s="73"/>
      <c r="G27" s="73"/>
      <c r="H27" s="73"/>
      <c r="I27" s="128"/>
      <c r="J27" s="128"/>
      <c r="K27" s="128"/>
      <c r="L27" s="75"/>
      <c r="M27" s="75"/>
      <c r="N27" s="75"/>
      <c r="O27" s="75"/>
      <c r="P27" s="75"/>
      <c r="Q27" s="161" t="s">
        <v>77</v>
      </c>
      <c r="R27" s="162"/>
      <c r="S27" s="162"/>
      <c r="T27" s="162"/>
      <c r="U27" s="162"/>
      <c r="V27" s="162"/>
      <c r="W27" s="162"/>
      <c r="X27" s="160"/>
      <c r="Y27" s="159">
        <v>42250</v>
      </c>
      <c r="Z27" s="160"/>
    </row>
    <row r="28" spans="1:45" ht="17.100000000000001" customHeight="1" x14ac:dyDescent="0.4">
      <c r="A28" s="46"/>
      <c r="B28" s="46" t="s">
        <v>20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79"/>
      <c r="AO28" s="79"/>
      <c r="AP28" s="79"/>
      <c r="AQ28" s="79"/>
      <c r="AR28" s="79"/>
      <c r="AS28" s="46"/>
    </row>
    <row r="29" spans="1:45" ht="17.100000000000001" customHeight="1" x14ac:dyDescent="0.4">
      <c r="A29" s="46"/>
      <c r="B29" s="46" t="s">
        <v>80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79"/>
      <c r="AO29" s="79"/>
      <c r="AP29" s="79"/>
      <c r="AQ29" s="79"/>
      <c r="AR29" s="79"/>
      <c r="AS29" s="46"/>
    </row>
    <row r="30" spans="1:45" ht="17.100000000000001" customHeight="1" x14ac:dyDescent="0.4">
      <c r="A30" s="46"/>
      <c r="B30" s="46" t="s">
        <v>62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119"/>
      <c r="AB30" s="119"/>
      <c r="AC30" s="119"/>
      <c r="AD30" s="119"/>
      <c r="AE30" s="119"/>
      <c r="AF30" s="46">
        <v>1</v>
      </c>
      <c r="AG30" s="120">
        <v>0</v>
      </c>
      <c r="AH30" s="46"/>
      <c r="AI30" s="46"/>
      <c r="AJ30" s="46"/>
      <c r="AK30" s="46"/>
      <c r="AL30" s="46"/>
      <c r="AM30" s="46"/>
      <c r="AN30" s="79"/>
      <c r="AO30" s="79"/>
      <c r="AP30" s="79"/>
      <c r="AQ30" s="79"/>
      <c r="AR30" s="79"/>
      <c r="AS30" s="46"/>
    </row>
    <row r="31" spans="1:45" ht="17.100000000000001" customHeight="1" x14ac:dyDescent="0.4">
      <c r="A31" s="46"/>
      <c r="B31" s="46" t="s">
        <v>68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79"/>
      <c r="AO31" s="79"/>
      <c r="AP31" s="79"/>
      <c r="AQ31" s="79"/>
      <c r="AR31" s="79"/>
      <c r="AS31" s="46"/>
    </row>
  </sheetData>
  <sheetProtection sheet="1" objects="1" scenarios="1" formatCells="0" selectLockedCells="1"/>
  <mergeCells count="24">
    <mergeCell ref="S2:V2"/>
    <mergeCell ref="W2:X2"/>
    <mergeCell ref="N3:N5"/>
    <mergeCell ref="O3:O5"/>
    <mergeCell ref="P3:P5"/>
    <mergeCell ref="Q3:Q5"/>
    <mergeCell ref="R3:R5"/>
    <mergeCell ref="S3:S5"/>
    <mergeCell ref="Y4:Z4"/>
    <mergeCell ref="I21:K21"/>
    <mergeCell ref="L22:X26"/>
    <mergeCell ref="I26:K26"/>
    <mergeCell ref="Q27:X27"/>
    <mergeCell ref="Y27:Z27"/>
    <mergeCell ref="T3:T5"/>
    <mergeCell ref="U3:U5"/>
    <mergeCell ref="V3:V5"/>
    <mergeCell ref="W3:W5"/>
    <mergeCell ref="X3:X5"/>
    <mergeCell ref="E4:K4"/>
    <mergeCell ref="L4:L5"/>
    <mergeCell ref="M4:M5"/>
    <mergeCell ref="B2:F3"/>
    <mergeCell ref="N2:R2"/>
  </mergeCells>
  <phoneticPr fontId="1"/>
  <dataValidations count="5">
    <dataValidation type="custom" showInputMessage="1" showErrorMessage="1" sqref="AA30">
      <formula1>AND(#REF!&lt;&gt;"",AF30=0)</formula1>
    </dataValidation>
    <dataValidation type="custom" showInputMessage="1" showErrorMessage="1" sqref="AE30">
      <formula1>#REF!&lt;&gt;""</formula1>
    </dataValidation>
    <dataValidation type="custom" showInputMessage="1" showErrorMessage="1" sqref="AD30">
      <formula1>#REF!&lt;&gt;""</formula1>
    </dataValidation>
    <dataValidation type="custom" showInputMessage="1" showErrorMessage="1" sqref="AC30">
      <formula1>#REF!&lt;&gt;""</formula1>
    </dataValidation>
    <dataValidation type="custom" showInputMessage="1" showErrorMessage="1" sqref="AB30">
      <formula1>#REF!&lt;&gt;""</formula1>
    </dataValidation>
  </dataValidations>
  <pageMargins left="0.70866141732283472" right="0.31496062992125984" top="0.39370078740157483" bottom="0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1"/>
  <sheetViews>
    <sheetView zoomScaleNormal="100" workbookViewId="0">
      <selection activeCell="AE21" sqref="AE21"/>
    </sheetView>
  </sheetViews>
  <sheetFormatPr defaultRowHeight="18.75" x14ac:dyDescent="0.4"/>
  <cols>
    <col min="1" max="1" width="3.375" customWidth="1"/>
    <col min="2" max="2" width="14.125" customWidth="1"/>
    <col min="3" max="3" width="6.125" customWidth="1"/>
    <col min="4" max="4" width="12.125" customWidth="1"/>
    <col min="5" max="11" width="5.125" customWidth="1"/>
    <col min="12" max="17" width="5.125" hidden="1" customWidth="1"/>
    <col min="18" max="18" width="3.375" customWidth="1"/>
    <col min="19" max="25" width="5.125" hidden="1" customWidth="1"/>
    <col min="26" max="26" width="3.375" bestFit="1" customWidth="1"/>
    <col min="27" max="31" width="2.625" customWidth="1"/>
    <col min="32" max="33" width="2.625" hidden="1" customWidth="1"/>
    <col min="34" max="37" width="2.625" customWidth="1"/>
    <col min="38" max="39" width="2.625" hidden="1" customWidth="1"/>
    <col min="40" max="41" width="2.625" style="8" customWidth="1"/>
    <col min="42" max="43" width="7.5" style="8" hidden="1" customWidth="1"/>
    <col min="44" max="44" width="7.5" style="8" customWidth="1"/>
    <col min="45" max="45" width="9.375" bestFit="1" customWidth="1"/>
    <col min="47" max="52" width="0" hidden="1" customWidth="1"/>
  </cols>
  <sheetData>
    <row r="1" spans="1:52" ht="9" customHeight="1" x14ac:dyDescent="0.4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4"/>
      <c r="AJ1" s="44"/>
      <c r="AK1" s="44"/>
      <c r="AL1" s="44"/>
      <c r="AM1" s="44"/>
      <c r="AN1" s="45"/>
      <c r="AO1" s="45"/>
      <c r="AP1" s="45"/>
      <c r="AQ1" s="45"/>
      <c r="AR1" s="45"/>
      <c r="AS1" s="46"/>
    </row>
    <row r="2" spans="1:52" ht="17.100000000000001" customHeight="1" x14ac:dyDescent="0.4">
      <c r="A2" s="47"/>
      <c r="B2" s="181" t="s">
        <v>63</v>
      </c>
      <c r="C2" s="182"/>
      <c r="D2" s="182"/>
      <c r="E2" s="183"/>
      <c r="F2" s="183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172" t="s">
        <v>1</v>
      </c>
      <c r="AB2" s="175"/>
      <c r="AC2" s="175"/>
      <c r="AD2" s="175"/>
      <c r="AE2" s="173"/>
      <c r="AF2" s="174" t="s">
        <v>50</v>
      </c>
      <c r="AG2" s="238"/>
      <c r="AH2" s="174" t="s">
        <v>2</v>
      </c>
      <c r="AI2" s="175"/>
      <c r="AJ2" s="175"/>
      <c r="AK2" s="173"/>
      <c r="AL2" s="265" t="s">
        <v>50</v>
      </c>
      <c r="AM2" s="266"/>
      <c r="AN2" s="174" t="s">
        <v>5</v>
      </c>
      <c r="AO2" s="173"/>
      <c r="AP2" s="265" t="s">
        <v>50</v>
      </c>
      <c r="AQ2" s="266"/>
      <c r="AR2" s="92"/>
      <c r="AS2" s="46"/>
    </row>
    <row r="3" spans="1:52" x14ac:dyDescent="0.4">
      <c r="A3" s="48"/>
      <c r="B3" s="182"/>
      <c r="C3" s="182"/>
      <c r="D3" s="182"/>
      <c r="E3" s="183"/>
      <c r="F3" s="183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184" t="s">
        <v>16</v>
      </c>
      <c r="AB3" s="176" t="s">
        <v>7</v>
      </c>
      <c r="AC3" s="176" t="s">
        <v>8</v>
      </c>
      <c r="AD3" s="176" t="s">
        <v>9</v>
      </c>
      <c r="AE3" s="176" t="s">
        <v>10</v>
      </c>
      <c r="AF3" s="260" t="s">
        <v>51</v>
      </c>
      <c r="AG3" s="260" t="s">
        <v>52</v>
      </c>
      <c r="AH3" s="267" t="s">
        <v>11</v>
      </c>
      <c r="AI3" s="176" t="s">
        <v>12</v>
      </c>
      <c r="AJ3" s="176" t="s">
        <v>13</v>
      </c>
      <c r="AK3" s="176" t="s">
        <v>21</v>
      </c>
      <c r="AL3" s="260" t="s">
        <v>51</v>
      </c>
      <c r="AM3" s="260" t="s">
        <v>52</v>
      </c>
      <c r="AN3" s="176" t="s">
        <v>14</v>
      </c>
      <c r="AO3" s="176" t="s">
        <v>15</v>
      </c>
      <c r="AP3" s="260" t="s">
        <v>51</v>
      </c>
      <c r="AQ3" s="260" t="s">
        <v>52</v>
      </c>
      <c r="AR3" s="93"/>
      <c r="AS3" s="46"/>
    </row>
    <row r="4" spans="1:52" ht="16.5" customHeight="1" x14ac:dyDescent="0.4">
      <c r="A4" s="49"/>
      <c r="B4" s="49"/>
      <c r="C4" s="48"/>
      <c r="D4" s="48"/>
      <c r="E4" s="172" t="s">
        <v>18</v>
      </c>
      <c r="F4" s="175"/>
      <c r="G4" s="175"/>
      <c r="H4" s="175"/>
      <c r="I4" s="175"/>
      <c r="J4" s="175"/>
      <c r="K4" s="173"/>
      <c r="L4" s="174" t="s">
        <v>37</v>
      </c>
      <c r="M4" s="237"/>
      <c r="N4" s="237"/>
      <c r="O4" s="237"/>
      <c r="P4" s="237"/>
      <c r="Q4" s="238"/>
      <c r="R4" s="179" t="s">
        <v>0</v>
      </c>
      <c r="S4" s="263" t="s">
        <v>38</v>
      </c>
      <c r="T4" s="264"/>
      <c r="U4" s="264"/>
      <c r="V4" s="264"/>
      <c r="W4" s="264"/>
      <c r="X4" s="264"/>
      <c r="Y4" s="264"/>
      <c r="Z4" s="179" t="s">
        <v>39</v>
      </c>
      <c r="AA4" s="185"/>
      <c r="AB4" s="177"/>
      <c r="AC4" s="177"/>
      <c r="AD4" s="177"/>
      <c r="AE4" s="177"/>
      <c r="AF4" s="261"/>
      <c r="AG4" s="261"/>
      <c r="AH4" s="268"/>
      <c r="AI4" s="177"/>
      <c r="AJ4" s="177"/>
      <c r="AK4" s="177"/>
      <c r="AL4" s="261"/>
      <c r="AM4" s="261"/>
      <c r="AN4" s="177"/>
      <c r="AO4" s="177"/>
      <c r="AP4" s="261"/>
      <c r="AQ4" s="261"/>
      <c r="AR4" s="172" t="s">
        <v>59</v>
      </c>
      <c r="AS4" s="173"/>
      <c r="AU4" s="1"/>
      <c r="AV4" s="1"/>
      <c r="AW4" s="25" t="s">
        <v>11</v>
      </c>
      <c r="AX4" s="25" t="s">
        <v>12</v>
      </c>
      <c r="AY4" s="25" t="s">
        <v>13</v>
      </c>
      <c r="AZ4" s="25" t="s">
        <v>21</v>
      </c>
    </row>
    <row r="5" spans="1:52" ht="16.5" customHeight="1" x14ac:dyDescent="0.4">
      <c r="A5" s="76"/>
      <c r="B5" s="94" t="s">
        <v>6</v>
      </c>
      <c r="C5" s="27" t="s">
        <v>3</v>
      </c>
      <c r="D5" s="27" t="s">
        <v>17</v>
      </c>
      <c r="E5" s="50" t="s">
        <v>32</v>
      </c>
      <c r="F5" s="50" t="s">
        <v>33</v>
      </c>
      <c r="G5" s="51" t="s">
        <v>34</v>
      </c>
      <c r="H5" s="51" t="s">
        <v>61</v>
      </c>
      <c r="I5" s="51" t="s">
        <v>19</v>
      </c>
      <c r="J5" s="51" t="s">
        <v>19</v>
      </c>
      <c r="K5" s="51" t="s">
        <v>19</v>
      </c>
      <c r="L5" s="96"/>
      <c r="M5" s="96"/>
      <c r="N5" s="96"/>
      <c r="O5" s="96"/>
      <c r="P5" s="96"/>
      <c r="Q5" s="96"/>
      <c r="R5" s="180"/>
      <c r="S5" s="90"/>
      <c r="T5" s="90"/>
      <c r="U5" s="90"/>
      <c r="V5" s="90"/>
      <c r="W5" s="90"/>
      <c r="X5" s="90"/>
      <c r="Y5" s="90"/>
      <c r="Z5" s="180"/>
      <c r="AA5" s="186"/>
      <c r="AB5" s="178"/>
      <c r="AC5" s="178"/>
      <c r="AD5" s="178"/>
      <c r="AE5" s="178"/>
      <c r="AF5" s="262"/>
      <c r="AG5" s="262"/>
      <c r="AH5" s="269"/>
      <c r="AI5" s="178"/>
      <c r="AJ5" s="178"/>
      <c r="AK5" s="178"/>
      <c r="AL5" s="262"/>
      <c r="AM5" s="262"/>
      <c r="AN5" s="178"/>
      <c r="AO5" s="178"/>
      <c r="AP5" s="262"/>
      <c r="AQ5" s="262"/>
      <c r="AR5" s="52" t="s">
        <v>40</v>
      </c>
      <c r="AS5" s="94" t="s">
        <v>4</v>
      </c>
      <c r="AU5" s="1"/>
      <c r="AV5" s="25" t="s">
        <v>53</v>
      </c>
      <c r="AW5" s="25">
        <v>1</v>
      </c>
      <c r="AX5" s="25">
        <v>2</v>
      </c>
      <c r="AY5" s="25">
        <v>3</v>
      </c>
      <c r="AZ5" s="25">
        <v>4</v>
      </c>
    </row>
    <row r="6" spans="1:52" x14ac:dyDescent="0.4">
      <c r="A6" s="53">
        <v>1</v>
      </c>
      <c r="B6" s="80" t="s">
        <v>22</v>
      </c>
      <c r="C6" s="54" t="s">
        <v>55</v>
      </c>
      <c r="D6" s="55" t="s">
        <v>60</v>
      </c>
      <c r="E6" s="56" t="s">
        <v>31</v>
      </c>
      <c r="F6" s="56" t="s">
        <v>31</v>
      </c>
      <c r="G6" s="56" t="s">
        <v>31</v>
      </c>
      <c r="H6" s="56" t="s">
        <v>31</v>
      </c>
      <c r="I6" s="54"/>
      <c r="J6" s="54"/>
      <c r="K6" s="54"/>
      <c r="L6" s="53">
        <f t="shared" ref="L6:Q20" si="0">IF(AND(E6&lt;&gt;"",F6&lt;&gt;""),1,0)</f>
        <v>1</v>
      </c>
      <c r="M6" s="53">
        <f t="shared" si="0"/>
        <v>1</v>
      </c>
      <c r="N6" s="53">
        <f t="shared" si="0"/>
        <v>1</v>
      </c>
      <c r="O6" s="53">
        <f t="shared" si="0"/>
        <v>0</v>
      </c>
      <c r="P6" s="53">
        <f t="shared" si="0"/>
        <v>0</v>
      </c>
      <c r="Q6" s="53">
        <f t="shared" si="0"/>
        <v>0</v>
      </c>
      <c r="R6" s="53">
        <f>IF(B6&lt;&gt;"",IF(COUNTA(E6:K6)&gt;0,SUM(L6:Q6),""),"")</f>
        <v>3</v>
      </c>
      <c r="S6" s="53">
        <f>IF(AND(E6&lt;&gt;"",F6=""),1,0)</f>
        <v>0</v>
      </c>
      <c r="T6" s="53">
        <f>IF(AND(E6="",F6&lt;&gt;"",G6=""),1,0)</f>
        <v>0</v>
      </c>
      <c r="U6" s="53">
        <f>IF(AND(F6="",G6&lt;&gt;"",H6=""),1,0)</f>
        <v>0</v>
      </c>
      <c r="V6" s="53">
        <f>IF(AND(G6="",H6&lt;&gt;"",I6=""),1,0)</f>
        <v>0</v>
      </c>
      <c r="W6" s="53">
        <f>IF(AND(H6="",I6&lt;&gt;"",J6=""),1,0)</f>
        <v>0</v>
      </c>
      <c r="X6" s="53">
        <f>IF(AND(I6="",J6&lt;&gt;"",K6=""),1,0)</f>
        <v>0</v>
      </c>
      <c r="Y6" s="53">
        <f>IF(AND(J6="",K6&lt;&gt;""),1,0)</f>
        <v>0</v>
      </c>
      <c r="Z6" s="53">
        <f>IF(B6&lt;&gt;"",IF(COUNTA(E6:K6)&gt;0,SUM(S6:Y6),""),"")</f>
        <v>0</v>
      </c>
      <c r="AA6" s="80"/>
      <c r="AB6" s="54"/>
      <c r="AC6" s="54" t="s">
        <v>30</v>
      </c>
      <c r="AD6" s="54"/>
      <c r="AE6" s="54"/>
      <c r="AF6" s="53">
        <v>3</v>
      </c>
      <c r="AG6" s="53">
        <v>1</v>
      </c>
      <c r="AH6" s="54" t="s">
        <v>30</v>
      </c>
      <c r="AI6" s="54"/>
      <c r="AJ6" s="54"/>
      <c r="AK6" s="54"/>
      <c r="AL6" s="53">
        <v>1</v>
      </c>
      <c r="AM6" s="53">
        <v>1</v>
      </c>
      <c r="AN6" s="97" t="s">
        <v>30</v>
      </c>
      <c r="AO6" s="97"/>
      <c r="AP6" s="98">
        <f>IF(AND(AQ6=1,B6&lt;&gt;""),MATCH("*",AN6:AO6,0),#N/A)</f>
        <v>1</v>
      </c>
      <c r="AQ6" s="98">
        <f>COUNTA(AN6:AO6)</f>
        <v>1</v>
      </c>
      <c r="AR6" s="99">
        <f>IFERROR(INDEX($AW$6:$AZ$10,MATCH(AF6,$AV$6:$AV$10,0),MATCH(AL6,$AW$5:$AZ$5,0)),"")</f>
        <v>2000</v>
      </c>
      <c r="AS6" s="100">
        <f>IF(OR(R6&lt;&gt;"",Z6&lt;&gt;""),R6*AR6+(Z6*500),"")</f>
        <v>6000</v>
      </c>
      <c r="AU6" s="25" t="s">
        <v>16</v>
      </c>
      <c r="AV6" s="25">
        <v>1</v>
      </c>
      <c r="AW6" s="1">
        <v>2000</v>
      </c>
      <c r="AX6" s="1">
        <v>2000</v>
      </c>
      <c r="AY6" s="1">
        <v>2000</v>
      </c>
      <c r="AZ6" s="1">
        <v>2000</v>
      </c>
    </row>
    <row r="7" spans="1:52" x14ac:dyDescent="0.4">
      <c r="A7" s="59">
        <v>2</v>
      </c>
      <c r="B7" s="82" t="s">
        <v>23</v>
      </c>
      <c r="C7" s="60"/>
      <c r="D7" s="83" t="s">
        <v>29</v>
      </c>
      <c r="E7" s="61" t="s">
        <v>30</v>
      </c>
      <c r="F7" s="61" t="s">
        <v>30</v>
      </c>
      <c r="G7" s="61" t="s">
        <v>30</v>
      </c>
      <c r="H7" s="61" t="s">
        <v>30</v>
      </c>
      <c r="I7" s="60"/>
      <c r="J7" s="60"/>
      <c r="K7" s="60"/>
      <c r="L7" s="59">
        <f t="shared" si="0"/>
        <v>1</v>
      </c>
      <c r="M7" s="59">
        <f t="shared" si="0"/>
        <v>1</v>
      </c>
      <c r="N7" s="59">
        <f t="shared" si="0"/>
        <v>1</v>
      </c>
      <c r="O7" s="59">
        <f t="shared" si="0"/>
        <v>0</v>
      </c>
      <c r="P7" s="59">
        <f t="shared" si="0"/>
        <v>0</v>
      </c>
      <c r="Q7" s="59">
        <f t="shared" si="0"/>
        <v>0</v>
      </c>
      <c r="R7" s="59">
        <f t="shared" ref="R7:R20" si="1">IF(B7&lt;&gt;"",IF(COUNTA(E7:K7)&gt;0,SUM(L7:Q7),""),"")</f>
        <v>3</v>
      </c>
      <c r="S7" s="59">
        <f t="shared" ref="S7:S20" si="2">IF(AND(E7&lt;&gt;"",F7=""),1,0)</f>
        <v>0</v>
      </c>
      <c r="T7" s="59">
        <f t="shared" ref="T7:X20" si="3">IF(AND(E7="",F7&lt;&gt;"",G7=""),1,0)</f>
        <v>0</v>
      </c>
      <c r="U7" s="59">
        <f t="shared" si="3"/>
        <v>0</v>
      </c>
      <c r="V7" s="59">
        <f t="shared" si="3"/>
        <v>0</v>
      </c>
      <c r="W7" s="59">
        <f t="shared" si="3"/>
        <v>0</v>
      </c>
      <c r="X7" s="59">
        <f t="shared" si="3"/>
        <v>0</v>
      </c>
      <c r="Y7" s="59">
        <f t="shared" ref="Y7:Y20" si="4">IF(AND(J7="",K7&lt;&gt;""),1,0)</f>
        <v>0</v>
      </c>
      <c r="Z7" s="59">
        <f t="shared" ref="Z7:Z20" si="5">IF(B7&lt;&gt;"",IF(COUNTA(E7:K7)&gt;0,SUM(S7:Y7),""),"")</f>
        <v>0</v>
      </c>
      <c r="AA7" s="82"/>
      <c r="AB7" s="60"/>
      <c r="AC7" s="60"/>
      <c r="AD7" s="60" t="s">
        <v>30</v>
      </c>
      <c r="AE7" s="60"/>
      <c r="AF7" s="59">
        <v>4</v>
      </c>
      <c r="AG7" s="59">
        <v>1</v>
      </c>
      <c r="AH7" s="60" t="s">
        <v>30</v>
      </c>
      <c r="AI7" s="60"/>
      <c r="AJ7" s="60"/>
      <c r="AK7" s="60"/>
      <c r="AL7" s="59">
        <v>1</v>
      </c>
      <c r="AM7" s="59">
        <v>1</v>
      </c>
      <c r="AN7" s="101"/>
      <c r="AO7" s="101" t="s">
        <v>30</v>
      </c>
      <c r="AP7" s="102">
        <f t="shared" ref="AP7:AP20" si="6">IF(AND(AQ7=1,B7&lt;&gt;""),MATCH("*",AN7:AO7,0),#N/A)</f>
        <v>2</v>
      </c>
      <c r="AQ7" s="102">
        <f t="shared" ref="AQ7:AQ20" si="7">COUNTA(AN7:AO7)</f>
        <v>1</v>
      </c>
      <c r="AR7" s="103">
        <f>IFERROR(INDEX($AW$6:$AZ$10,MATCH(AF7,$AV$6:$AV$10,0),MATCH(AL7,$AW$5:$AZ$5,0)),"")</f>
        <v>2000</v>
      </c>
      <c r="AS7" s="104">
        <f t="shared" ref="AS7:AS20" si="8">IF(OR(R7&lt;&gt;"",Z7&lt;&gt;""),R7*AR7+(Z7*500),"")</f>
        <v>6000</v>
      </c>
      <c r="AU7" s="25" t="s">
        <v>7</v>
      </c>
      <c r="AV7" s="25">
        <v>2</v>
      </c>
      <c r="AW7" s="1">
        <v>2000</v>
      </c>
      <c r="AX7" s="1">
        <v>2000</v>
      </c>
      <c r="AY7" s="1">
        <v>2000</v>
      </c>
      <c r="AZ7" s="1">
        <v>2000</v>
      </c>
    </row>
    <row r="8" spans="1:52" x14ac:dyDescent="0.4">
      <c r="A8" s="59">
        <v>3</v>
      </c>
      <c r="B8" s="85" t="s">
        <v>24</v>
      </c>
      <c r="C8" s="64"/>
      <c r="D8" s="86" t="s">
        <v>29</v>
      </c>
      <c r="E8" s="61" t="s">
        <v>30</v>
      </c>
      <c r="F8" s="61" t="s">
        <v>30</v>
      </c>
      <c r="G8" s="61"/>
      <c r="H8" s="61"/>
      <c r="I8" s="64"/>
      <c r="J8" s="64"/>
      <c r="K8" s="64"/>
      <c r="L8" s="105">
        <f t="shared" si="0"/>
        <v>1</v>
      </c>
      <c r="M8" s="105">
        <f t="shared" si="0"/>
        <v>0</v>
      </c>
      <c r="N8" s="105">
        <f t="shared" si="0"/>
        <v>0</v>
      </c>
      <c r="O8" s="105">
        <f t="shared" si="0"/>
        <v>0</v>
      </c>
      <c r="P8" s="105">
        <f t="shared" si="0"/>
        <v>0</v>
      </c>
      <c r="Q8" s="105">
        <f t="shared" si="0"/>
        <v>0</v>
      </c>
      <c r="R8" s="105">
        <f t="shared" si="1"/>
        <v>1</v>
      </c>
      <c r="S8" s="105">
        <f t="shared" si="2"/>
        <v>0</v>
      </c>
      <c r="T8" s="105">
        <f t="shared" si="3"/>
        <v>0</v>
      </c>
      <c r="U8" s="105">
        <f t="shared" si="3"/>
        <v>0</v>
      </c>
      <c r="V8" s="105">
        <f t="shared" si="3"/>
        <v>0</v>
      </c>
      <c r="W8" s="105">
        <f t="shared" si="3"/>
        <v>0</v>
      </c>
      <c r="X8" s="105">
        <f t="shared" si="3"/>
        <v>0</v>
      </c>
      <c r="Y8" s="105">
        <f t="shared" si="4"/>
        <v>0</v>
      </c>
      <c r="Z8" s="105">
        <f t="shared" si="5"/>
        <v>0</v>
      </c>
      <c r="AA8" s="85"/>
      <c r="AB8" s="64"/>
      <c r="AC8" s="64"/>
      <c r="AD8" s="64" t="s">
        <v>30</v>
      </c>
      <c r="AE8" s="64"/>
      <c r="AF8" s="105">
        <v>4</v>
      </c>
      <c r="AG8" s="105">
        <v>1</v>
      </c>
      <c r="AH8" s="60" t="s">
        <v>30</v>
      </c>
      <c r="AI8" s="60"/>
      <c r="AJ8" s="60"/>
      <c r="AK8" s="60"/>
      <c r="AL8" s="105">
        <v>1</v>
      </c>
      <c r="AM8" s="105">
        <v>1</v>
      </c>
      <c r="AN8" s="101" t="s">
        <v>30</v>
      </c>
      <c r="AO8" s="101"/>
      <c r="AP8" s="106">
        <f t="shared" si="6"/>
        <v>1</v>
      </c>
      <c r="AQ8" s="106">
        <f t="shared" si="7"/>
        <v>1</v>
      </c>
      <c r="AR8" s="107">
        <f t="shared" ref="AR8:AR20" si="9">IFERROR(INDEX($AW$6:$AZ$10,MATCH(AF8,$AV$6:$AV$10,0),MATCH(AL8,$AW$5:$AZ$5,0)),"")</f>
        <v>2000</v>
      </c>
      <c r="AS8" s="108">
        <f t="shared" si="8"/>
        <v>2000</v>
      </c>
      <c r="AU8" s="25" t="s">
        <v>8</v>
      </c>
      <c r="AV8" s="25">
        <v>3</v>
      </c>
      <c r="AW8" s="1">
        <v>2000</v>
      </c>
      <c r="AX8" s="1">
        <v>2000</v>
      </c>
      <c r="AY8" s="1">
        <v>2000</v>
      </c>
      <c r="AZ8" s="1">
        <v>2000</v>
      </c>
    </row>
    <row r="9" spans="1:52" x14ac:dyDescent="0.4">
      <c r="A9" s="59">
        <v>4</v>
      </c>
      <c r="B9" s="85" t="s">
        <v>25</v>
      </c>
      <c r="C9" s="64"/>
      <c r="D9" s="86" t="s">
        <v>29</v>
      </c>
      <c r="E9" s="61" t="s">
        <v>30</v>
      </c>
      <c r="F9" s="61" t="s">
        <v>30</v>
      </c>
      <c r="G9" s="61"/>
      <c r="H9" s="61"/>
      <c r="I9" s="64"/>
      <c r="J9" s="64"/>
      <c r="K9" s="64"/>
      <c r="L9" s="105">
        <f t="shared" si="0"/>
        <v>1</v>
      </c>
      <c r="M9" s="105">
        <f t="shared" si="0"/>
        <v>0</v>
      </c>
      <c r="N9" s="105">
        <f t="shared" si="0"/>
        <v>0</v>
      </c>
      <c r="O9" s="105">
        <f t="shared" si="0"/>
        <v>0</v>
      </c>
      <c r="P9" s="105">
        <f t="shared" si="0"/>
        <v>0</v>
      </c>
      <c r="Q9" s="105">
        <f t="shared" si="0"/>
        <v>0</v>
      </c>
      <c r="R9" s="105">
        <f t="shared" si="1"/>
        <v>1</v>
      </c>
      <c r="S9" s="105">
        <f t="shared" si="2"/>
        <v>0</v>
      </c>
      <c r="T9" s="105">
        <f t="shared" si="3"/>
        <v>0</v>
      </c>
      <c r="U9" s="105">
        <f t="shared" si="3"/>
        <v>0</v>
      </c>
      <c r="V9" s="105">
        <f t="shared" si="3"/>
        <v>0</v>
      </c>
      <c r="W9" s="105">
        <f t="shared" si="3"/>
        <v>0</v>
      </c>
      <c r="X9" s="105">
        <f t="shared" si="3"/>
        <v>0</v>
      </c>
      <c r="Y9" s="105">
        <f t="shared" si="4"/>
        <v>0</v>
      </c>
      <c r="Z9" s="105">
        <f t="shared" si="5"/>
        <v>0</v>
      </c>
      <c r="AA9" s="85"/>
      <c r="AB9" s="64"/>
      <c r="AC9" s="64"/>
      <c r="AD9" s="64" t="s">
        <v>30</v>
      </c>
      <c r="AE9" s="64"/>
      <c r="AF9" s="105">
        <v>4</v>
      </c>
      <c r="AG9" s="105">
        <v>1</v>
      </c>
      <c r="AH9" s="60"/>
      <c r="AI9" s="60" t="s">
        <v>30</v>
      </c>
      <c r="AJ9" s="60"/>
      <c r="AK9" s="60"/>
      <c r="AL9" s="105">
        <v>2</v>
      </c>
      <c r="AM9" s="105">
        <v>1</v>
      </c>
      <c r="AN9" s="101" t="s">
        <v>30</v>
      </c>
      <c r="AO9" s="101"/>
      <c r="AP9" s="106">
        <f t="shared" si="6"/>
        <v>1</v>
      </c>
      <c r="AQ9" s="106">
        <f t="shared" si="7"/>
        <v>1</v>
      </c>
      <c r="AR9" s="103">
        <f t="shared" si="9"/>
        <v>1000</v>
      </c>
      <c r="AS9" s="108">
        <f t="shared" si="8"/>
        <v>1000</v>
      </c>
      <c r="AU9" s="25" t="s">
        <v>9</v>
      </c>
      <c r="AV9" s="25">
        <v>4</v>
      </c>
      <c r="AW9" s="1">
        <v>2000</v>
      </c>
      <c r="AX9" s="1">
        <v>1000</v>
      </c>
      <c r="AY9" s="1">
        <v>0</v>
      </c>
      <c r="AZ9" s="1">
        <v>0</v>
      </c>
    </row>
    <row r="10" spans="1:52" x14ac:dyDescent="0.4">
      <c r="A10" s="59">
        <v>5</v>
      </c>
      <c r="B10" s="85" t="s">
        <v>26</v>
      </c>
      <c r="C10" s="64"/>
      <c r="D10" s="86" t="s">
        <v>29</v>
      </c>
      <c r="E10" s="61" t="s">
        <v>30</v>
      </c>
      <c r="F10" s="61" t="s">
        <v>30</v>
      </c>
      <c r="G10" s="61" t="s">
        <v>30</v>
      </c>
      <c r="H10" s="61" t="s">
        <v>30</v>
      </c>
      <c r="I10" s="64"/>
      <c r="J10" s="64"/>
      <c r="K10" s="64"/>
      <c r="L10" s="105">
        <f t="shared" si="0"/>
        <v>1</v>
      </c>
      <c r="M10" s="105">
        <f t="shared" si="0"/>
        <v>1</v>
      </c>
      <c r="N10" s="105">
        <f t="shared" si="0"/>
        <v>1</v>
      </c>
      <c r="O10" s="105">
        <f t="shared" si="0"/>
        <v>0</v>
      </c>
      <c r="P10" s="105">
        <f t="shared" si="0"/>
        <v>0</v>
      </c>
      <c r="Q10" s="105">
        <f t="shared" si="0"/>
        <v>0</v>
      </c>
      <c r="R10" s="105">
        <f t="shared" si="1"/>
        <v>3</v>
      </c>
      <c r="S10" s="105">
        <f t="shared" si="2"/>
        <v>0</v>
      </c>
      <c r="T10" s="105">
        <f t="shared" si="3"/>
        <v>0</v>
      </c>
      <c r="U10" s="105">
        <f t="shared" si="3"/>
        <v>0</v>
      </c>
      <c r="V10" s="105">
        <f t="shared" si="3"/>
        <v>0</v>
      </c>
      <c r="W10" s="105">
        <f t="shared" si="3"/>
        <v>0</v>
      </c>
      <c r="X10" s="105">
        <f t="shared" si="3"/>
        <v>0</v>
      </c>
      <c r="Y10" s="105">
        <f t="shared" si="4"/>
        <v>0</v>
      </c>
      <c r="Z10" s="105">
        <f t="shared" si="5"/>
        <v>0</v>
      </c>
      <c r="AA10" s="85"/>
      <c r="AB10" s="64"/>
      <c r="AC10" s="64"/>
      <c r="AD10" s="64"/>
      <c r="AE10" s="64" t="s">
        <v>30</v>
      </c>
      <c r="AF10" s="105">
        <v>5</v>
      </c>
      <c r="AG10" s="105">
        <v>1</v>
      </c>
      <c r="AH10" s="60" t="s">
        <v>30</v>
      </c>
      <c r="AI10" s="60"/>
      <c r="AJ10" s="60"/>
      <c r="AK10" s="60"/>
      <c r="AL10" s="105">
        <v>1</v>
      </c>
      <c r="AM10" s="105">
        <v>1</v>
      </c>
      <c r="AN10" s="101" t="s">
        <v>30</v>
      </c>
      <c r="AO10" s="101"/>
      <c r="AP10" s="106">
        <f t="shared" si="6"/>
        <v>1</v>
      </c>
      <c r="AQ10" s="106">
        <f t="shared" si="7"/>
        <v>1</v>
      </c>
      <c r="AR10" s="107">
        <f t="shared" si="9"/>
        <v>2500</v>
      </c>
      <c r="AS10" s="108">
        <f t="shared" si="8"/>
        <v>7500</v>
      </c>
      <c r="AU10" s="25" t="s">
        <v>10</v>
      </c>
      <c r="AV10" s="25">
        <v>5</v>
      </c>
      <c r="AW10" s="1">
        <v>2500</v>
      </c>
      <c r="AX10" s="1">
        <v>1250</v>
      </c>
      <c r="AY10" s="1">
        <v>500</v>
      </c>
      <c r="AZ10" s="1">
        <v>0</v>
      </c>
    </row>
    <row r="11" spans="1:52" x14ac:dyDescent="0.4">
      <c r="A11" s="59">
        <v>6</v>
      </c>
      <c r="B11" s="85" t="s">
        <v>27</v>
      </c>
      <c r="C11" s="64"/>
      <c r="D11" s="86" t="s">
        <v>29</v>
      </c>
      <c r="E11" s="61" t="s">
        <v>30</v>
      </c>
      <c r="F11" s="61" t="s">
        <v>30</v>
      </c>
      <c r="G11" s="61" t="s">
        <v>30</v>
      </c>
      <c r="H11" s="61" t="s">
        <v>30</v>
      </c>
      <c r="I11" s="64"/>
      <c r="J11" s="64"/>
      <c r="K11" s="64"/>
      <c r="L11" s="105">
        <f t="shared" si="0"/>
        <v>1</v>
      </c>
      <c r="M11" s="105">
        <f t="shared" si="0"/>
        <v>1</v>
      </c>
      <c r="N11" s="105">
        <f t="shared" si="0"/>
        <v>1</v>
      </c>
      <c r="O11" s="105">
        <f t="shared" si="0"/>
        <v>0</v>
      </c>
      <c r="P11" s="105">
        <f t="shared" si="0"/>
        <v>0</v>
      </c>
      <c r="Q11" s="105">
        <f t="shared" si="0"/>
        <v>0</v>
      </c>
      <c r="R11" s="105">
        <f t="shared" si="1"/>
        <v>3</v>
      </c>
      <c r="S11" s="105">
        <f t="shared" si="2"/>
        <v>0</v>
      </c>
      <c r="T11" s="105">
        <f t="shared" si="3"/>
        <v>0</v>
      </c>
      <c r="U11" s="105">
        <f t="shared" si="3"/>
        <v>0</v>
      </c>
      <c r="V11" s="105">
        <f t="shared" si="3"/>
        <v>0</v>
      </c>
      <c r="W11" s="105">
        <f t="shared" si="3"/>
        <v>0</v>
      </c>
      <c r="X11" s="105">
        <f t="shared" si="3"/>
        <v>0</v>
      </c>
      <c r="Y11" s="105">
        <f t="shared" si="4"/>
        <v>0</v>
      </c>
      <c r="Z11" s="105">
        <f t="shared" si="5"/>
        <v>0</v>
      </c>
      <c r="AA11" s="85"/>
      <c r="AB11" s="64"/>
      <c r="AC11" s="64"/>
      <c r="AD11" s="64"/>
      <c r="AE11" s="64" t="s">
        <v>30</v>
      </c>
      <c r="AF11" s="105">
        <v>5</v>
      </c>
      <c r="AG11" s="105">
        <v>1</v>
      </c>
      <c r="AH11" s="60" t="s">
        <v>30</v>
      </c>
      <c r="AI11" s="60"/>
      <c r="AJ11" s="60"/>
      <c r="AK11" s="60"/>
      <c r="AL11" s="105">
        <v>1</v>
      </c>
      <c r="AM11" s="105">
        <v>1</v>
      </c>
      <c r="AN11" s="101"/>
      <c r="AO11" s="101" t="s">
        <v>30</v>
      </c>
      <c r="AP11" s="106">
        <f t="shared" si="6"/>
        <v>2</v>
      </c>
      <c r="AQ11" s="106">
        <f t="shared" si="7"/>
        <v>1</v>
      </c>
      <c r="AR11" s="107">
        <f t="shared" si="9"/>
        <v>2500</v>
      </c>
      <c r="AS11" s="108">
        <f t="shared" si="8"/>
        <v>7500</v>
      </c>
      <c r="AU11" s="40" t="s">
        <v>54</v>
      </c>
    </row>
    <row r="12" spans="1:52" x14ac:dyDescent="0.4">
      <c r="A12" s="59">
        <v>7</v>
      </c>
      <c r="B12" s="85" t="s">
        <v>28</v>
      </c>
      <c r="C12" s="64"/>
      <c r="D12" s="86" t="s">
        <v>29</v>
      </c>
      <c r="E12" s="61" t="s">
        <v>30</v>
      </c>
      <c r="F12" s="61" t="s">
        <v>30</v>
      </c>
      <c r="G12" s="61" t="s">
        <v>30</v>
      </c>
      <c r="H12" s="61" t="s">
        <v>30</v>
      </c>
      <c r="I12" s="64"/>
      <c r="J12" s="64"/>
      <c r="K12" s="64"/>
      <c r="L12" s="105">
        <f t="shared" si="0"/>
        <v>1</v>
      </c>
      <c r="M12" s="105">
        <f t="shared" si="0"/>
        <v>1</v>
      </c>
      <c r="N12" s="105">
        <f t="shared" si="0"/>
        <v>1</v>
      </c>
      <c r="O12" s="105">
        <f t="shared" si="0"/>
        <v>0</v>
      </c>
      <c r="P12" s="105">
        <f t="shared" si="0"/>
        <v>0</v>
      </c>
      <c r="Q12" s="105">
        <f t="shared" si="0"/>
        <v>0</v>
      </c>
      <c r="R12" s="105">
        <f t="shared" si="1"/>
        <v>3</v>
      </c>
      <c r="S12" s="105">
        <f t="shared" si="2"/>
        <v>0</v>
      </c>
      <c r="T12" s="105">
        <f t="shared" si="3"/>
        <v>0</v>
      </c>
      <c r="U12" s="105">
        <f t="shared" si="3"/>
        <v>0</v>
      </c>
      <c r="V12" s="105">
        <f t="shared" si="3"/>
        <v>0</v>
      </c>
      <c r="W12" s="105">
        <f t="shared" si="3"/>
        <v>0</v>
      </c>
      <c r="X12" s="105">
        <f t="shared" si="3"/>
        <v>0</v>
      </c>
      <c r="Y12" s="105">
        <f t="shared" si="4"/>
        <v>0</v>
      </c>
      <c r="Z12" s="105">
        <f t="shared" si="5"/>
        <v>0</v>
      </c>
      <c r="AA12" s="85"/>
      <c r="AB12" s="64"/>
      <c r="AC12" s="64"/>
      <c r="AD12" s="64"/>
      <c r="AE12" s="64" t="s">
        <v>30</v>
      </c>
      <c r="AF12" s="105">
        <v>5</v>
      </c>
      <c r="AG12" s="105">
        <v>1</v>
      </c>
      <c r="AH12" s="60"/>
      <c r="AI12" s="60" t="s">
        <v>30</v>
      </c>
      <c r="AJ12" s="60"/>
      <c r="AK12" s="60"/>
      <c r="AL12" s="105">
        <v>2</v>
      </c>
      <c r="AM12" s="105">
        <v>1</v>
      </c>
      <c r="AN12" s="101" t="s">
        <v>30</v>
      </c>
      <c r="AO12" s="101"/>
      <c r="AP12" s="106">
        <f t="shared" si="6"/>
        <v>1</v>
      </c>
      <c r="AQ12" s="106">
        <f t="shared" si="7"/>
        <v>1</v>
      </c>
      <c r="AR12" s="107">
        <f t="shared" si="9"/>
        <v>1250</v>
      </c>
      <c r="AS12" s="108">
        <f t="shared" si="8"/>
        <v>3750</v>
      </c>
    </row>
    <row r="13" spans="1:52" x14ac:dyDescent="0.4">
      <c r="A13" s="59">
        <v>8</v>
      </c>
      <c r="B13" s="85" t="s">
        <v>35</v>
      </c>
      <c r="C13" s="64"/>
      <c r="D13" s="86" t="s">
        <v>29</v>
      </c>
      <c r="E13" s="61" t="s">
        <v>30</v>
      </c>
      <c r="F13" s="61" t="s">
        <v>30</v>
      </c>
      <c r="G13" s="61" t="s">
        <v>30</v>
      </c>
      <c r="H13" s="61" t="s">
        <v>30</v>
      </c>
      <c r="I13" s="64"/>
      <c r="J13" s="64"/>
      <c r="K13" s="64"/>
      <c r="L13" s="105">
        <f t="shared" si="0"/>
        <v>1</v>
      </c>
      <c r="M13" s="105">
        <f t="shared" si="0"/>
        <v>1</v>
      </c>
      <c r="N13" s="105">
        <f t="shared" si="0"/>
        <v>1</v>
      </c>
      <c r="O13" s="105">
        <f t="shared" si="0"/>
        <v>0</v>
      </c>
      <c r="P13" s="105">
        <f t="shared" si="0"/>
        <v>0</v>
      </c>
      <c r="Q13" s="105">
        <f t="shared" si="0"/>
        <v>0</v>
      </c>
      <c r="R13" s="105">
        <f t="shared" si="1"/>
        <v>3</v>
      </c>
      <c r="S13" s="105">
        <f t="shared" si="2"/>
        <v>0</v>
      </c>
      <c r="T13" s="105">
        <f t="shared" si="3"/>
        <v>0</v>
      </c>
      <c r="U13" s="105">
        <f t="shared" si="3"/>
        <v>0</v>
      </c>
      <c r="V13" s="105">
        <f t="shared" si="3"/>
        <v>0</v>
      </c>
      <c r="W13" s="105">
        <f t="shared" si="3"/>
        <v>0</v>
      </c>
      <c r="X13" s="105">
        <f t="shared" si="3"/>
        <v>0</v>
      </c>
      <c r="Y13" s="105">
        <f t="shared" si="4"/>
        <v>0</v>
      </c>
      <c r="Z13" s="105">
        <f t="shared" si="5"/>
        <v>0</v>
      </c>
      <c r="AA13" s="85"/>
      <c r="AB13" s="64"/>
      <c r="AC13" s="64"/>
      <c r="AD13" s="64"/>
      <c r="AE13" s="64" t="s">
        <v>30</v>
      </c>
      <c r="AF13" s="105">
        <v>5</v>
      </c>
      <c r="AG13" s="105">
        <v>1</v>
      </c>
      <c r="AH13" s="60"/>
      <c r="AI13" s="60"/>
      <c r="AJ13" s="60"/>
      <c r="AK13" s="60" t="s">
        <v>30</v>
      </c>
      <c r="AL13" s="105">
        <v>4</v>
      </c>
      <c r="AM13" s="105">
        <v>1</v>
      </c>
      <c r="AN13" s="101"/>
      <c r="AO13" s="101" t="s">
        <v>30</v>
      </c>
      <c r="AP13" s="106">
        <f t="shared" si="6"/>
        <v>2</v>
      </c>
      <c r="AQ13" s="106">
        <f t="shared" si="7"/>
        <v>1</v>
      </c>
      <c r="AR13" s="107">
        <f t="shared" si="9"/>
        <v>0</v>
      </c>
      <c r="AS13" s="108">
        <f t="shared" si="8"/>
        <v>0</v>
      </c>
    </row>
    <row r="14" spans="1:52" x14ac:dyDescent="0.4">
      <c r="A14" s="59">
        <v>9</v>
      </c>
      <c r="B14" s="85" t="s">
        <v>56</v>
      </c>
      <c r="C14" s="64"/>
      <c r="D14" s="88" t="s">
        <v>57</v>
      </c>
      <c r="E14" s="65" t="s">
        <v>31</v>
      </c>
      <c r="F14" s="65"/>
      <c r="G14" s="65"/>
      <c r="H14" s="65"/>
      <c r="I14" s="64"/>
      <c r="J14" s="64"/>
      <c r="K14" s="64"/>
      <c r="L14" s="105">
        <f t="shared" si="0"/>
        <v>0</v>
      </c>
      <c r="M14" s="105">
        <f t="shared" si="0"/>
        <v>0</v>
      </c>
      <c r="N14" s="105">
        <f t="shared" si="0"/>
        <v>0</v>
      </c>
      <c r="O14" s="105">
        <f t="shared" si="0"/>
        <v>0</v>
      </c>
      <c r="P14" s="105">
        <f t="shared" si="0"/>
        <v>0</v>
      </c>
      <c r="Q14" s="105">
        <f t="shared" si="0"/>
        <v>0</v>
      </c>
      <c r="R14" s="105">
        <f t="shared" si="1"/>
        <v>0</v>
      </c>
      <c r="S14" s="105">
        <f t="shared" si="2"/>
        <v>1</v>
      </c>
      <c r="T14" s="105">
        <f t="shared" si="3"/>
        <v>0</v>
      </c>
      <c r="U14" s="105">
        <f t="shared" si="3"/>
        <v>0</v>
      </c>
      <c r="V14" s="105">
        <f t="shared" si="3"/>
        <v>0</v>
      </c>
      <c r="W14" s="105">
        <f t="shared" si="3"/>
        <v>0</v>
      </c>
      <c r="X14" s="105">
        <f t="shared" si="3"/>
        <v>0</v>
      </c>
      <c r="Y14" s="105">
        <f t="shared" si="4"/>
        <v>0</v>
      </c>
      <c r="Z14" s="105">
        <f t="shared" si="5"/>
        <v>1</v>
      </c>
      <c r="AA14" s="85"/>
      <c r="AB14" s="64"/>
      <c r="AC14" s="64"/>
      <c r="AD14" s="64"/>
      <c r="AE14" s="64" t="s">
        <v>30</v>
      </c>
      <c r="AF14" s="105">
        <v>5</v>
      </c>
      <c r="AG14" s="105">
        <v>1</v>
      </c>
      <c r="AH14" s="60" t="s">
        <v>30</v>
      </c>
      <c r="AI14" s="60"/>
      <c r="AJ14" s="60"/>
      <c r="AK14" s="60"/>
      <c r="AL14" s="105">
        <v>1</v>
      </c>
      <c r="AM14" s="105">
        <v>1</v>
      </c>
      <c r="AN14" s="101" t="s">
        <v>30</v>
      </c>
      <c r="AO14" s="101"/>
      <c r="AP14" s="106">
        <f t="shared" si="6"/>
        <v>1</v>
      </c>
      <c r="AQ14" s="106">
        <f t="shared" si="7"/>
        <v>1</v>
      </c>
      <c r="AR14" s="107">
        <f t="shared" si="9"/>
        <v>2500</v>
      </c>
      <c r="AS14" s="108">
        <f t="shared" si="8"/>
        <v>500</v>
      </c>
    </row>
    <row r="15" spans="1:52" x14ac:dyDescent="0.4">
      <c r="A15" s="59">
        <v>10</v>
      </c>
      <c r="B15" s="85"/>
      <c r="C15" s="64"/>
      <c r="D15" s="109"/>
      <c r="E15" s="64"/>
      <c r="F15" s="64"/>
      <c r="G15" s="64"/>
      <c r="H15" s="64"/>
      <c r="I15" s="64"/>
      <c r="J15" s="64"/>
      <c r="K15" s="64"/>
      <c r="L15" s="105">
        <f t="shared" si="0"/>
        <v>0</v>
      </c>
      <c r="M15" s="105">
        <f t="shared" si="0"/>
        <v>0</v>
      </c>
      <c r="N15" s="105">
        <f t="shared" si="0"/>
        <v>0</v>
      </c>
      <c r="O15" s="105">
        <f t="shared" si="0"/>
        <v>0</v>
      </c>
      <c r="P15" s="105">
        <f t="shared" si="0"/>
        <v>0</v>
      </c>
      <c r="Q15" s="105">
        <f t="shared" si="0"/>
        <v>0</v>
      </c>
      <c r="R15" s="105" t="str">
        <f t="shared" si="1"/>
        <v/>
      </c>
      <c r="S15" s="105">
        <f t="shared" si="2"/>
        <v>0</v>
      </c>
      <c r="T15" s="105">
        <f t="shared" si="3"/>
        <v>0</v>
      </c>
      <c r="U15" s="105">
        <f t="shared" si="3"/>
        <v>0</v>
      </c>
      <c r="V15" s="105">
        <f t="shared" si="3"/>
        <v>0</v>
      </c>
      <c r="W15" s="105">
        <f t="shared" si="3"/>
        <v>0</v>
      </c>
      <c r="X15" s="105">
        <f t="shared" si="3"/>
        <v>0</v>
      </c>
      <c r="Y15" s="105">
        <f t="shared" si="4"/>
        <v>0</v>
      </c>
      <c r="Z15" s="105" t="str">
        <f t="shared" si="5"/>
        <v/>
      </c>
      <c r="AA15" s="85"/>
      <c r="AB15" s="64"/>
      <c r="AC15" s="64"/>
      <c r="AD15" s="64"/>
      <c r="AE15" s="64"/>
      <c r="AF15" s="105" t="e">
        <f t="shared" ref="AF15:AF20" si="10">IF(AND(AG15=1,B15&lt;&gt;""),MATCH("*",AA15:AE15,0),#N/A)</f>
        <v>#N/A</v>
      </c>
      <c r="AG15" s="105">
        <f t="shared" ref="AG15:AG20" si="11">COUNTA(AA15:AE15)</f>
        <v>0</v>
      </c>
      <c r="AH15" s="60"/>
      <c r="AI15" s="60"/>
      <c r="AJ15" s="60"/>
      <c r="AK15" s="60"/>
      <c r="AL15" s="105" t="e">
        <f t="shared" ref="AL15:AL20" si="12">IF(AND(AM15=1,B15&lt;&gt;""),MATCH("*",AH15:AK15,0),#N/A)</f>
        <v>#N/A</v>
      </c>
      <c r="AM15" s="105">
        <f t="shared" ref="AM15:AM20" si="13">COUNTA(AH15:AK15)</f>
        <v>0</v>
      </c>
      <c r="AN15" s="101"/>
      <c r="AO15" s="101"/>
      <c r="AP15" s="106" t="e">
        <f t="shared" si="6"/>
        <v>#N/A</v>
      </c>
      <c r="AQ15" s="106">
        <f t="shared" si="7"/>
        <v>0</v>
      </c>
      <c r="AR15" s="107" t="str">
        <f t="shared" si="9"/>
        <v/>
      </c>
      <c r="AS15" s="108" t="str">
        <f t="shared" si="8"/>
        <v/>
      </c>
    </row>
    <row r="16" spans="1:52" x14ac:dyDescent="0.4">
      <c r="A16" s="59">
        <v>11</v>
      </c>
      <c r="B16" s="85"/>
      <c r="C16" s="64"/>
      <c r="D16" s="109"/>
      <c r="E16" s="64"/>
      <c r="F16" s="64"/>
      <c r="G16" s="64"/>
      <c r="H16" s="64"/>
      <c r="I16" s="64"/>
      <c r="J16" s="64"/>
      <c r="K16" s="64"/>
      <c r="L16" s="105">
        <f t="shared" si="0"/>
        <v>0</v>
      </c>
      <c r="M16" s="105">
        <f t="shared" si="0"/>
        <v>0</v>
      </c>
      <c r="N16" s="105">
        <f t="shared" si="0"/>
        <v>0</v>
      </c>
      <c r="O16" s="105">
        <f t="shared" si="0"/>
        <v>0</v>
      </c>
      <c r="P16" s="105">
        <f t="shared" si="0"/>
        <v>0</v>
      </c>
      <c r="Q16" s="105">
        <f t="shared" si="0"/>
        <v>0</v>
      </c>
      <c r="R16" s="105" t="str">
        <f t="shared" si="1"/>
        <v/>
      </c>
      <c r="S16" s="105">
        <f t="shared" si="2"/>
        <v>0</v>
      </c>
      <c r="T16" s="105">
        <f t="shared" si="3"/>
        <v>0</v>
      </c>
      <c r="U16" s="105">
        <f t="shared" si="3"/>
        <v>0</v>
      </c>
      <c r="V16" s="105">
        <f t="shared" si="3"/>
        <v>0</v>
      </c>
      <c r="W16" s="105">
        <f t="shared" si="3"/>
        <v>0</v>
      </c>
      <c r="X16" s="105">
        <f t="shared" si="3"/>
        <v>0</v>
      </c>
      <c r="Y16" s="105">
        <f t="shared" si="4"/>
        <v>0</v>
      </c>
      <c r="Z16" s="105" t="str">
        <f t="shared" si="5"/>
        <v/>
      </c>
      <c r="AA16" s="85"/>
      <c r="AB16" s="64"/>
      <c r="AC16" s="64"/>
      <c r="AD16" s="64"/>
      <c r="AE16" s="64"/>
      <c r="AF16" s="105" t="e">
        <f t="shared" si="10"/>
        <v>#N/A</v>
      </c>
      <c r="AG16" s="105">
        <f t="shared" si="11"/>
        <v>0</v>
      </c>
      <c r="AH16" s="60"/>
      <c r="AI16" s="60"/>
      <c r="AJ16" s="60"/>
      <c r="AK16" s="60"/>
      <c r="AL16" s="105" t="e">
        <f t="shared" si="12"/>
        <v>#N/A</v>
      </c>
      <c r="AM16" s="105">
        <f t="shared" si="13"/>
        <v>0</v>
      </c>
      <c r="AN16" s="101"/>
      <c r="AO16" s="101"/>
      <c r="AP16" s="106" t="e">
        <f t="shared" si="6"/>
        <v>#N/A</v>
      </c>
      <c r="AQ16" s="106">
        <f t="shared" si="7"/>
        <v>0</v>
      </c>
      <c r="AR16" s="107" t="str">
        <f t="shared" si="9"/>
        <v/>
      </c>
      <c r="AS16" s="108" t="str">
        <f t="shared" si="8"/>
        <v/>
      </c>
    </row>
    <row r="17" spans="1:45" x14ac:dyDescent="0.4">
      <c r="A17" s="59">
        <v>12</v>
      </c>
      <c r="B17" s="85"/>
      <c r="C17" s="64"/>
      <c r="D17" s="109"/>
      <c r="E17" s="64"/>
      <c r="F17" s="64"/>
      <c r="G17" s="64"/>
      <c r="H17" s="64"/>
      <c r="I17" s="64"/>
      <c r="J17" s="64"/>
      <c r="K17" s="64"/>
      <c r="L17" s="105">
        <f t="shared" si="0"/>
        <v>0</v>
      </c>
      <c r="M17" s="105">
        <f t="shared" si="0"/>
        <v>0</v>
      </c>
      <c r="N17" s="105">
        <f t="shared" si="0"/>
        <v>0</v>
      </c>
      <c r="O17" s="105">
        <f t="shared" si="0"/>
        <v>0</v>
      </c>
      <c r="P17" s="105">
        <f t="shared" si="0"/>
        <v>0</v>
      </c>
      <c r="Q17" s="105">
        <f t="shared" si="0"/>
        <v>0</v>
      </c>
      <c r="R17" s="105" t="str">
        <f t="shared" si="1"/>
        <v/>
      </c>
      <c r="S17" s="105">
        <f t="shared" si="2"/>
        <v>0</v>
      </c>
      <c r="T17" s="105">
        <f t="shared" si="3"/>
        <v>0</v>
      </c>
      <c r="U17" s="105">
        <f t="shared" si="3"/>
        <v>0</v>
      </c>
      <c r="V17" s="105">
        <f t="shared" si="3"/>
        <v>0</v>
      </c>
      <c r="W17" s="105">
        <f t="shared" si="3"/>
        <v>0</v>
      </c>
      <c r="X17" s="105">
        <f t="shared" si="3"/>
        <v>0</v>
      </c>
      <c r="Y17" s="105">
        <f t="shared" si="4"/>
        <v>0</v>
      </c>
      <c r="Z17" s="105" t="str">
        <f t="shared" si="5"/>
        <v/>
      </c>
      <c r="AA17" s="85"/>
      <c r="AB17" s="64"/>
      <c r="AC17" s="64"/>
      <c r="AD17" s="64"/>
      <c r="AE17" s="64"/>
      <c r="AF17" s="105" t="e">
        <f t="shared" si="10"/>
        <v>#N/A</v>
      </c>
      <c r="AG17" s="105">
        <f t="shared" si="11"/>
        <v>0</v>
      </c>
      <c r="AH17" s="60"/>
      <c r="AI17" s="60"/>
      <c r="AJ17" s="60"/>
      <c r="AK17" s="60"/>
      <c r="AL17" s="105" t="e">
        <f t="shared" si="12"/>
        <v>#N/A</v>
      </c>
      <c r="AM17" s="105">
        <f t="shared" si="13"/>
        <v>0</v>
      </c>
      <c r="AN17" s="101"/>
      <c r="AO17" s="101"/>
      <c r="AP17" s="106" t="e">
        <f t="shared" si="6"/>
        <v>#N/A</v>
      </c>
      <c r="AQ17" s="106">
        <f t="shared" si="7"/>
        <v>0</v>
      </c>
      <c r="AR17" s="107" t="str">
        <f t="shared" si="9"/>
        <v/>
      </c>
      <c r="AS17" s="108" t="str">
        <f t="shared" si="8"/>
        <v/>
      </c>
    </row>
    <row r="18" spans="1:45" x14ac:dyDescent="0.4">
      <c r="A18" s="59">
        <v>13</v>
      </c>
      <c r="B18" s="85"/>
      <c r="C18" s="64"/>
      <c r="D18" s="109"/>
      <c r="E18" s="64"/>
      <c r="F18" s="64"/>
      <c r="G18" s="64"/>
      <c r="H18" s="64"/>
      <c r="I18" s="64"/>
      <c r="J18" s="64"/>
      <c r="K18" s="64"/>
      <c r="L18" s="105">
        <f t="shared" si="0"/>
        <v>0</v>
      </c>
      <c r="M18" s="105">
        <f t="shared" si="0"/>
        <v>0</v>
      </c>
      <c r="N18" s="105">
        <f t="shared" si="0"/>
        <v>0</v>
      </c>
      <c r="O18" s="105">
        <f t="shared" si="0"/>
        <v>0</v>
      </c>
      <c r="P18" s="105">
        <f t="shared" si="0"/>
        <v>0</v>
      </c>
      <c r="Q18" s="105">
        <f t="shared" si="0"/>
        <v>0</v>
      </c>
      <c r="R18" s="105" t="str">
        <f t="shared" si="1"/>
        <v/>
      </c>
      <c r="S18" s="105">
        <f t="shared" si="2"/>
        <v>0</v>
      </c>
      <c r="T18" s="105">
        <f t="shared" si="3"/>
        <v>0</v>
      </c>
      <c r="U18" s="105">
        <f t="shared" si="3"/>
        <v>0</v>
      </c>
      <c r="V18" s="105">
        <f t="shared" si="3"/>
        <v>0</v>
      </c>
      <c r="W18" s="105">
        <f t="shared" si="3"/>
        <v>0</v>
      </c>
      <c r="X18" s="105">
        <f t="shared" si="3"/>
        <v>0</v>
      </c>
      <c r="Y18" s="105">
        <f t="shared" si="4"/>
        <v>0</v>
      </c>
      <c r="Z18" s="105" t="str">
        <f t="shared" si="5"/>
        <v/>
      </c>
      <c r="AA18" s="85"/>
      <c r="AB18" s="64"/>
      <c r="AC18" s="64"/>
      <c r="AD18" s="64"/>
      <c r="AE18" s="64"/>
      <c r="AF18" s="105" t="e">
        <f t="shared" si="10"/>
        <v>#N/A</v>
      </c>
      <c r="AG18" s="105">
        <f t="shared" si="11"/>
        <v>0</v>
      </c>
      <c r="AH18" s="60"/>
      <c r="AI18" s="60"/>
      <c r="AJ18" s="60"/>
      <c r="AK18" s="60"/>
      <c r="AL18" s="105" t="e">
        <f t="shared" si="12"/>
        <v>#N/A</v>
      </c>
      <c r="AM18" s="105">
        <f t="shared" si="13"/>
        <v>0</v>
      </c>
      <c r="AN18" s="101"/>
      <c r="AO18" s="101"/>
      <c r="AP18" s="106" t="e">
        <f t="shared" si="6"/>
        <v>#N/A</v>
      </c>
      <c r="AQ18" s="106">
        <f t="shared" si="7"/>
        <v>0</v>
      </c>
      <c r="AR18" s="107" t="str">
        <f t="shared" si="9"/>
        <v/>
      </c>
      <c r="AS18" s="108" t="str">
        <f t="shared" si="8"/>
        <v/>
      </c>
    </row>
    <row r="19" spans="1:45" x14ac:dyDescent="0.4">
      <c r="A19" s="59">
        <v>14</v>
      </c>
      <c r="B19" s="85"/>
      <c r="C19" s="64"/>
      <c r="D19" s="109"/>
      <c r="E19" s="64"/>
      <c r="F19" s="64"/>
      <c r="G19" s="64"/>
      <c r="H19" s="64"/>
      <c r="I19" s="64"/>
      <c r="J19" s="64"/>
      <c r="K19" s="64"/>
      <c r="L19" s="105">
        <f t="shared" si="0"/>
        <v>0</v>
      </c>
      <c r="M19" s="105">
        <f t="shared" si="0"/>
        <v>0</v>
      </c>
      <c r="N19" s="105">
        <f t="shared" si="0"/>
        <v>0</v>
      </c>
      <c r="O19" s="105">
        <f t="shared" si="0"/>
        <v>0</v>
      </c>
      <c r="P19" s="105">
        <f t="shared" si="0"/>
        <v>0</v>
      </c>
      <c r="Q19" s="105">
        <f t="shared" si="0"/>
        <v>0</v>
      </c>
      <c r="R19" s="105" t="str">
        <f t="shared" si="1"/>
        <v/>
      </c>
      <c r="S19" s="105">
        <f t="shared" si="2"/>
        <v>0</v>
      </c>
      <c r="T19" s="105">
        <f t="shared" si="3"/>
        <v>0</v>
      </c>
      <c r="U19" s="105">
        <f t="shared" si="3"/>
        <v>0</v>
      </c>
      <c r="V19" s="105">
        <f t="shared" si="3"/>
        <v>0</v>
      </c>
      <c r="W19" s="105">
        <f t="shared" si="3"/>
        <v>0</v>
      </c>
      <c r="X19" s="105">
        <f t="shared" si="3"/>
        <v>0</v>
      </c>
      <c r="Y19" s="105">
        <f t="shared" si="4"/>
        <v>0</v>
      </c>
      <c r="Z19" s="105" t="str">
        <f t="shared" si="5"/>
        <v/>
      </c>
      <c r="AA19" s="85"/>
      <c r="AB19" s="64"/>
      <c r="AC19" s="64"/>
      <c r="AD19" s="64"/>
      <c r="AE19" s="64"/>
      <c r="AF19" s="105" t="e">
        <f t="shared" si="10"/>
        <v>#N/A</v>
      </c>
      <c r="AG19" s="105">
        <f t="shared" si="11"/>
        <v>0</v>
      </c>
      <c r="AH19" s="60"/>
      <c r="AI19" s="60"/>
      <c r="AJ19" s="60"/>
      <c r="AK19" s="60"/>
      <c r="AL19" s="105" t="e">
        <f t="shared" si="12"/>
        <v>#N/A</v>
      </c>
      <c r="AM19" s="105">
        <f t="shared" si="13"/>
        <v>0</v>
      </c>
      <c r="AN19" s="101"/>
      <c r="AO19" s="101"/>
      <c r="AP19" s="106" t="e">
        <f t="shared" si="6"/>
        <v>#N/A</v>
      </c>
      <c r="AQ19" s="106">
        <f t="shared" si="7"/>
        <v>0</v>
      </c>
      <c r="AR19" s="107" t="str">
        <f t="shared" si="9"/>
        <v/>
      </c>
      <c r="AS19" s="108" t="str">
        <f t="shared" si="8"/>
        <v/>
      </c>
    </row>
    <row r="20" spans="1:45" x14ac:dyDescent="0.4">
      <c r="A20" s="68">
        <v>15</v>
      </c>
      <c r="B20" s="89"/>
      <c r="C20" s="69"/>
      <c r="D20" s="110"/>
      <c r="E20" s="69"/>
      <c r="F20" s="69"/>
      <c r="G20" s="69"/>
      <c r="H20" s="69"/>
      <c r="I20" s="69"/>
      <c r="J20" s="69"/>
      <c r="K20" s="69"/>
      <c r="L20" s="68">
        <f t="shared" si="0"/>
        <v>0</v>
      </c>
      <c r="M20" s="68">
        <f t="shared" si="0"/>
        <v>0</v>
      </c>
      <c r="N20" s="68">
        <f t="shared" si="0"/>
        <v>0</v>
      </c>
      <c r="O20" s="68">
        <f t="shared" si="0"/>
        <v>0</v>
      </c>
      <c r="P20" s="68">
        <f t="shared" si="0"/>
        <v>0</v>
      </c>
      <c r="Q20" s="68">
        <f t="shared" si="0"/>
        <v>0</v>
      </c>
      <c r="R20" s="68" t="str">
        <f t="shared" si="1"/>
        <v/>
      </c>
      <c r="S20" s="68">
        <f t="shared" si="2"/>
        <v>0</v>
      </c>
      <c r="T20" s="68">
        <f t="shared" si="3"/>
        <v>0</v>
      </c>
      <c r="U20" s="68">
        <f t="shared" si="3"/>
        <v>0</v>
      </c>
      <c r="V20" s="68">
        <f t="shared" si="3"/>
        <v>0</v>
      </c>
      <c r="W20" s="68">
        <f t="shared" si="3"/>
        <v>0</v>
      </c>
      <c r="X20" s="68">
        <f t="shared" si="3"/>
        <v>0</v>
      </c>
      <c r="Y20" s="68">
        <f t="shared" si="4"/>
        <v>0</v>
      </c>
      <c r="Z20" s="68" t="str">
        <f t="shared" si="5"/>
        <v/>
      </c>
      <c r="AA20" s="89"/>
      <c r="AB20" s="69"/>
      <c r="AC20" s="69"/>
      <c r="AD20" s="69"/>
      <c r="AE20" s="69"/>
      <c r="AF20" s="68" t="e">
        <f t="shared" si="10"/>
        <v>#N/A</v>
      </c>
      <c r="AG20" s="68">
        <f t="shared" si="11"/>
        <v>0</v>
      </c>
      <c r="AH20" s="69"/>
      <c r="AI20" s="69"/>
      <c r="AJ20" s="69"/>
      <c r="AK20" s="69"/>
      <c r="AL20" s="68" t="e">
        <f t="shared" si="12"/>
        <v>#N/A</v>
      </c>
      <c r="AM20" s="68">
        <f t="shared" si="13"/>
        <v>0</v>
      </c>
      <c r="AN20" s="111"/>
      <c r="AO20" s="111"/>
      <c r="AP20" s="112" t="e">
        <f t="shared" si="6"/>
        <v>#N/A</v>
      </c>
      <c r="AQ20" s="112">
        <f t="shared" si="7"/>
        <v>0</v>
      </c>
      <c r="AR20" s="113" t="str">
        <f t="shared" si="9"/>
        <v/>
      </c>
      <c r="AS20" s="114" t="str">
        <f t="shared" si="8"/>
        <v/>
      </c>
    </row>
    <row r="21" spans="1:45" x14ac:dyDescent="0.4">
      <c r="A21" s="73"/>
      <c r="B21" s="74"/>
      <c r="C21" s="73"/>
      <c r="D21" s="75"/>
      <c r="E21" s="73"/>
      <c r="F21" s="73"/>
      <c r="G21" s="73"/>
      <c r="H21" s="73"/>
      <c r="I21" s="161" t="s">
        <v>36</v>
      </c>
      <c r="J21" s="237"/>
      <c r="K21" s="238"/>
      <c r="L21" s="91"/>
      <c r="M21" s="91"/>
      <c r="N21" s="91"/>
      <c r="O21" s="91"/>
      <c r="P21" s="91"/>
      <c r="Q21" s="91"/>
      <c r="R21" s="95">
        <f>IF(COUNT(R6:R20)&gt;0,SUM(R6:R20),"")</f>
        <v>20</v>
      </c>
      <c r="S21" s="95"/>
      <c r="T21" s="95"/>
      <c r="U21" s="95"/>
      <c r="V21" s="95"/>
      <c r="W21" s="95"/>
      <c r="X21" s="95"/>
      <c r="Y21" s="95"/>
      <c r="Z21" s="95">
        <f>IF(COUNT(Z6:Z20)&gt;0,SUM(Z6:Z20),"")</f>
        <v>1</v>
      </c>
      <c r="AA21" s="115" t="str">
        <f>IF(COUNTIF(AF6:AF20,1)&gt;0,COUNTIF(AF6:AF20,1),"")</f>
        <v/>
      </c>
      <c r="AB21" s="94" t="str">
        <f>IF(COUNTIF(AF6:AF20,2)&gt;0,COUNTIF(AF6:AF20,2),"")</f>
        <v/>
      </c>
      <c r="AC21" s="94">
        <f>IF(COUNTIF(AF6:AF20,3)&gt;0,COUNTIF(AF6:AF20,3),"")</f>
        <v>1</v>
      </c>
      <c r="AD21" s="94">
        <f>IF(COUNTIF(AF6:AF20,4)&gt;0,COUNTIF(AF6:AF20,4),"")</f>
        <v>3</v>
      </c>
      <c r="AE21" s="94">
        <f>IF(COUNTIF(AF6:AF20,5)&gt;0,COUNTIF(AF6:AF20,5),"")</f>
        <v>5</v>
      </c>
      <c r="AF21" s="94"/>
      <c r="AG21" s="94"/>
      <c r="AH21" s="94">
        <f>IF(COUNTIF(AL6:AL20,1)&gt;0,COUNTIF(AL6:AL20,1),"")</f>
        <v>6</v>
      </c>
      <c r="AI21" s="94">
        <f>IF(COUNTIF(AL6:AL20,2)&gt;0,COUNTIF(AL6:AL20,2),"")</f>
        <v>2</v>
      </c>
      <c r="AJ21" s="94" t="str">
        <f>IF(COUNTIF(AL6:AL20,3)&gt;0,COUNTIF(AL6:AL20,3),"")</f>
        <v/>
      </c>
      <c r="AK21" s="94">
        <f>IF(COUNTIF(AL6:AL20,4)&gt;0,COUNTIF(AL6:AL20,4),"")</f>
        <v>1</v>
      </c>
      <c r="AL21" s="94"/>
      <c r="AM21" s="94"/>
      <c r="AN21" s="116">
        <f>IF(COUNTIF(AP6:AP20,1)&gt;0,COUNTIF(AP6:AP20,1),"")</f>
        <v>6</v>
      </c>
      <c r="AO21" s="116">
        <f>IF(COUNTIF(AP6:AP20,2)&gt;0,COUNTIF(AP6:AP20,2),"")</f>
        <v>3</v>
      </c>
      <c r="AP21" s="117"/>
      <c r="AQ21" s="117"/>
      <c r="AR21" s="117"/>
      <c r="AS21" s="118">
        <f>IF(SUM(AS6:AS20)&gt;0,SUM(AS6:AS20),"")</f>
        <v>34250</v>
      </c>
    </row>
    <row r="22" spans="1:45" ht="16.5" customHeight="1" x14ac:dyDescent="0.4">
      <c r="A22" s="95"/>
      <c r="B22" s="94" t="s">
        <v>69</v>
      </c>
      <c r="C22" s="27" t="s">
        <v>73</v>
      </c>
      <c r="D22" s="27" t="s">
        <v>17</v>
      </c>
      <c r="E22" s="50" t="s">
        <v>32</v>
      </c>
      <c r="F22" s="50" t="s">
        <v>33</v>
      </c>
      <c r="G22" s="51" t="s">
        <v>34</v>
      </c>
      <c r="H22" s="51" t="s">
        <v>61</v>
      </c>
      <c r="I22" s="51" t="s">
        <v>19</v>
      </c>
      <c r="J22" s="51" t="s">
        <v>19</v>
      </c>
      <c r="K22" s="129" t="s">
        <v>19</v>
      </c>
      <c r="L22" s="128"/>
      <c r="M22" s="128"/>
      <c r="N22" s="128"/>
      <c r="O22" s="128"/>
      <c r="P22" s="128"/>
      <c r="Q22" s="128"/>
      <c r="R22" s="241" t="s">
        <v>81</v>
      </c>
      <c r="S22" s="242"/>
      <c r="T22" s="242"/>
      <c r="U22" s="242"/>
      <c r="V22" s="242"/>
      <c r="W22" s="242"/>
      <c r="X22" s="242"/>
      <c r="Y22" s="242"/>
      <c r="Z22" s="243"/>
      <c r="AA22" s="244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245"/>
      <c r="AR22" s="135" t="s">
        <v>70</v>
      </c>
      <c r="AS22" s="94" t="s">
        <v>4</v>
      </c>
    </row>
    <row r="23" spans="1:45" x14ac:dyDescent="0.4">
      <c r="A23" s="53">
        <v>1</v>
      </c>
      <c r="B23" s="148" t="s">
        <v>72</v>
      </c>
      <c r="C23" s="54" t="s">
        <v>78</v>
      </c>
      <c r="D23" s="55" t="s">
        <v>82</v>
      </c>
      <c r="E23" s="56" t="s">
        <v>31</v>
      </c>
      <c r="F23" s="56" t="s">
        <v>31</v>
      </c>
      <c r="G23" s="56"/>
      <c r="H23" s="56"/>
      <c r="I23" s="130"/>
      <c r="J23" s="130"/>
      <c r="K23" s="130"/>
      <c r="L23" s="128"/>
      <c r="M23" s="128"/>
      <c r="N23" s="128"/>
      <c r="O23" s="128"/>
      <c r="P23" s="128"/>
      <c r="Q23" s="128"/>
      <c r="R23" s="248">
        <f>IF(C23&lt;&gt;"",IF(COUNTA(E23:K23)&gt;0,COUNTA(E23:K23)*C23,""),"")</f>
        <v>4</v>
      </c>
      <c r="S23" s="249"/>
      <c r="T23" s="249"/>
      <c r="U23" s="249"/>
      <c r="V23" s="249"/>
      <c r="W23" s="249"/>
      <c r="X23" s="249"/>
      <c r="Y23" s="249"/>
      <c r="Z23" s="250"/>
      <c r="AA23" s="168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246"/>
      <c r="AR23" s="100">
        <v>2000</v>
      </c>
      <c r="AS23" s="100">
        <f>IF(R23&lt;&gt;"",R23*AR23,"")</f>
        <v>8000</v>
      </c>
    </row>
    <row r="24" spans="1:45" x14ac:dyDescent="0.4">
      <c r="A24" s="59">
        <v>2</v>
      </c>
      <c r="B24" s="149"/>
      <c r="C24" s="60"/>
      <c r="D24" s="60"/>
      <c r="E24" s="61"/>
      <c r="F24" s="61"/>
      <c r="G24" s="61"/>
      <c r="H24" s="61"/>
      <c r="I24" s="131"/>
      <c r="J24" s="131"/>
      <c r="K24" s="131"/>
      <c r="L24" s="128"/>
      <c r="M24" s="128"/>
      <c r="N24" s="128"/>
      <c r="O24" s="128"/>
      <c r="P24" s="128"/>
      <c r="Q24" s="128"/>
      <c r="R24" s="251" t="str">
        <f t="shared" ref="R24:R25" si="14">IF(C24&lt;&gt;"",IF(COUNTA(E24:K24)&gt;0,COUNTA(E24:K24)*C24,""),"")</f>
        <v/>
      </c>
      <c r="S24" s="252"/>
      <c r="T24" s="252"/>
      <c r="U24" s="252"/>
      <c r="V24" s="252"/>
      <c r="W24" s="252"/>
      <c r="X24" s="252"/>
      <c r="Y24" s="252"/>
      <c r="Z24" s="253"/>
      <c r="AA24" s="168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246"/>
      <c r="AR24" s="104"/>
      <c r="AS24" s="104" t="str">
        <f t="shared" ref="AS24:AS25" si="15">IF(R24&lt;&gt;"",R24*AR24,"")</f>
        <v/>
      </c>
    </row>
    <row r="25" spans="1:45" x14ac:dyDescent="0.4">
      <c r="A25" s="68">
        <v>3</v>
      </c>
      <c r="B25" s="150"/>
      <c r="C25" s="69"/>
      <c r="D25" s="69"/>
      <c r="E25" s="70"/>
      <c r="F25" s="70"/>
      <c r="G25" s="70"/>
      <c r="H25" s="70"/>
      <c r="I25" s="132"/>
      <c r="J25" s="132"/>
      <c r="K25" s="132"/>
      <c r="L25" s="128"/>
      <c r="M25" s="128"/>
      <c r="N25" s="128"/>
      <c r="O25" s="128"/>
      <c r="P25" s="128"/>
      <c r="Q25" s="128"/>
      <c r="R25" s="254" t="str">
        <f t="shared" si="14"/>
        <v/>
      </c>
      <c r="S25" s="255"/>
      <c r="T25" s="255"/>
      <c r="U25" s="255"/>
      <c r="V25" s="255"/>
      <c r="W25" s="255"/>
      <c r="X25" s="255"/>
      <c r="Y25" s="255"/>
      <c r="Z25" s="256"/>
      <c r="AA25" s="168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246"/>
      <c r="AR25" s="114"/>
      <c r="AS25" s="114" t="str">
        <f t="shared" si="15"/>
        <v/>
      </c>
    </row>
    <row r="26" spans="1:45" ht="18.75" customHeight="1" x14ac:dyDescent="0.4">
      <c r="A26" s="128"/>
      <c r="B26" s="133"/>
      <c r="C26" s="134"/>
      <c r="D26" s="134"/>
      <c r="E26" s="73"/>
      <c r="F26" s="73"/>
      <c r="G26" s="73"/>
      <c r="H26" s="73"/>
      <c r="I26" s="163" t="s">
        <v>36</v>
      </c>
      <c r="J26" s="164"/>
      <c r="K26" s="165"/>
      <c r="L26" s="46"/>
      <c r="M26" s="46"/>
      <c r="N26" s="46"/>
      <c r="O26" s="46"/>
      <c r="P26" s="46"/>
      <c r="Q26" s="46"/>
      <c r="R26" s="257"/>
      <c r="S26" s="258"/>
      <c r="T26" s="258"/>
      <c r="U26" s="258"/>
      <c r="V26" s="258"/>
      <c r="W26" s="258"/>
      <c r="X26" s="258"/>
      <c r="Y26" s="258"/>
      <c r="Z26" s="259"/>
      <c r="AA26" s="170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  <c r="AP26" s="171"/>
      <c r="AQ26" s="247"/>
      <c r="AR26" s="139"/>
      <c r="AS26" s="145">
        <f>IF(SUM(AS23:AS25)&gt;0,SUM(AS23:AS25),"")</f>
        <v>8000</v>
      </c>
    </row>
    <row r="27" spans="1:45" ht="18.75" customHeight="1" x14ac:dyDescent="0.35">
      <c r="A27" s="128"/>
      <c r="B27" s="147" t="s">
        <v>20</v>
      </c>
      <c r="C27" s="134"/>
      <c r="D27" s="134"/>
      <c r="E27" s="73"/>
      <c r="F27" s="73"/>
      <c r="G27" s="73"/>
      <c r="H27" s="73"/>
      <c r="I27" s="128"/>
      <c r="J27" s="128"/>
      <c r="K27" s="128"/>
      <c r="L27" s="143"/>
      <c r="M27" s="143"/>
      <c r="N27" s="143"/>
      <c r="O27" s="143"/>
      <c r="P27" s="143"/>
      <c r="Q27" s="143"/>
      <c r="R27" s="158"/>
      <c r="S27" s="158"/>
      <c r="T27" s="158"/>
      <c r="U27" s="158"/>
      <c r="V27" s="158"/>
      <c r="W27" s="158"/>
      <c r="X27" s="158"/>
      <c r="Y27" s="158"/>
      <c r="Z27" s="158"/>
      <c r="AA27" s="75"/>
      <c r="AB27" s="75"/>
      <c r="AC27" s="75"/>
      <c r="AD27" s="75"/>
      <c r="AE27" s="75"/>
      <c r="AF27" s="75"/>
      <c r="AG27" s="75"/>
      <c r="AH27" s="161" t="s">
        <v>71</v>
      </c>
      <c r="AI27" s="237"/>
      <c r="AJ27" s="237"/>
      <c r="AK27" s="237"/>
      <c r="AL27" s="237"/>
      <c r="AM27" s="237"/>
      <c r="AN27" s="237"/>
      <c r="AO27" s="238"/>
      <c r="AP27" s="141"/>
      <c r="AQ27" s="141"/>
      <c r="AR27" s="142"/>
      <c r="AS27" s="145">
        <f>IF(OR(AS21&lt;&gt;"",AS26&lt;&gt;""),SUM(AS21,AS26),"")</f>
        <v>42250</v>
      </c>
    </row>
    <row r="28" spans="1:45" ht="15" customHeight="1" x14ac:dyDescent="0.4">
      <c r="A28" s="46"/>
      <c r="B28" s="146" t="s">
        <v>64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79"/>
      <c r="AO28" s="79"/>
      <c r="AP28" s="79"/>
      <c r="AQ28" s="79"/>
      <c r="AR28" s="79"/>
      <c r="AS28" s="46"/>
    </row>
    <row r="29" spans="1:45" ht="15" customHeight="1" x14ac:dyDescent="0.4">
      <c r="A29" s="46"/>
      <c r="B29" s="146" t="s">
        <v>65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79"/>
      <c r="AO29" s="79"/>
      <c r="AP29" s="79"/>
      <c r="AQ29" s="79"/>
      <c r="AR29" s="79"/>
      <c r="AS29" s="46"/>
    </row>
    <row r="30" spans="1:45" ht="15" customHeight="1" x14ac:dyDescent="0.4">
      <c r="A30" s="46"/>
      <c r="B30" s="146" t="s">
        <v>66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119"/>
      <c r="AB30" s="119"/>
      <c r="AC30" s="119"/>
      <c r="AD30" s="119"/>
      <c r="AE30" s="119"/>
      <c r="AF30" s="46"/>
      <c r="AG30" s="120"/>
      <c r="AH30" s="46"/>
      <c r="AI30" s="46"/>
      <c r="AJ30" s="46"/>
      <c r="AK30" s="46"/>
      <c r="AL30" s="46"/>
      <c r="AM30" s="46"/>
      <c r="AN30" s="79"/>
      <c r="AO30" s="79"/>
      <c r="AP30" s="79"/>
      <c r="AQ30" s="79"/>
      <c r="AR30" s="79"/>
      <c r="AS30" s="46"/>
    </row>
    <row r="31" spans="1:45" ht="15" customHeight="1" x14ac:dyDescent="0.4">
      <c r="A31" s="46"/>
      <c r="B31" s="146" t="s">
        <v>67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79"/>
      <c r="AO31" s="79"/>
      <c r="AP31" s="79"/>
      <c r="AQ31" s="79"/>
      <c r="AR31" s="79"/>
      <c r="AS31" s="46"/>
    </row>
  </sheetData>
  <sheetProtection sheet="1" objects="1" scenarios="1" selectLockedCells="1"/>
  <mergeCells count="39">
    <mergeCell ref="B2:F3"/>
    <mergeCell ref="AA2:AE2"/>
    <mergeCell ref="AF2:AG2"/>
    <mergeCell ref="AH2:AK2"/>
    <mergeCell ref="AL2:AM2"/>
    <mergeCell ref="AJ3:AJ5"/>
    <mergeCell ref="AK3:AK5"/>
    <mergeCell ref="AL3:AL5"/>
    <mergeCell ref="AM3:AM5"/>
    <mergeCell ref="R4:R5"/>
    <mergeCell ref="S4:Y4"/>
    <mergeCell ref="Z4:Z5"/>
    <mergeCell ref="AP2:AQ2"/>
    <mergeCell ref="AA3:AA5"/>
    <mergeCell ref="AB3:AB5"/>
    <mergeCell ref="AC3:AC5"/>
    <mergeCell ref="AD3:AD5"/>
    <mergeCell ref="AE3:AE5"/>
    <mergeCell ref="AF3:AF5"/>
    <mergeCell ref="AG3:AG5"/>
    <mergeCell ref="AH3:AH5"/>
    <mergeCell ref="AI3:AI5"/>
    <mergeCell ref="AN2:AO2"/>
    <mergeCell ref="AH27:AO27"/>
    <mergeCell ref="AR4:AS4"/>
    <mergeCell ref="I21:K21"/>
    <mergeCell ref="R22:Z22"/>
    <mergeCell ref="AA22:AQ26"/>
    <mergeCell ref="R23:Z23"/>
    <mergeCell ref="R24:Z24"/>
    <mergeCell ref="R25:Z25"/>
    <mergeCell ref="I26:K26"/>
    <mergeCell ref="R26:Z26"/>
    <mergeCell ref="AN3:AN5"/>
    <mergeCell ref="AO3:AO5"/>
    <mergeCell ref="AP3:AP5"/>
    <mergeCell ref="AQ3:AQ5"/>
    <mergeCell ref="E4:K4"/>
    <mergeCell ref="L4:Q4"/>
  </mergeCells>
  <phoneticPr fontId="1"/>
  <conditionalFormatting sqref="AA6:AE6">
    <cfRule type="expression" dxfId="254" priority="235">
      <formula>AND($AG$6&lt;&gt;0,$B$6="")</formula>
    </cfRule>
    <cfRule type="expression" dxfId="253" priority="255">
      <formula>AND($AG$6&lt;&gt;1,$B$6&lt;&gt;"")</formula>
    </cfRule>
  </conditionalFormatting>
  <conditionalFormatting sqref="AH6">
    <cfRule type="expression" dxfId="252" priority="217">
      <formula>AND(AM6&lt;&gt;0,B6="")</formula>
    </cfRule>
    <cfRule type="expression" dxfId="251" priority="250">
      <formula>AND(AM6&lt;&gt;1,B6&lt;&gt;"")</formula>
    </cfRule>
  </conditionalFormatting>
  <conditionalFormatting sqref="AN6">
    <cfRule type="expression" dxfId="250" priority="58">
      <formula>AND(AQ6&lt;&gt;0,B6="")</formula>
    </cfRule>
    <cfRule type="expression" dxfId="249" priority="253">
      <formula>AND(AQ6&lt;&gt;1,B6&lt;&gt;"")</formula>
    </cfRule>
  </conditionalFormatting>
  <conditionalFormatting sqref="AI6">
    <cfRule type="expression" dxfId="248" priority="216">
      <formula>AND(AM6&lt;&gt;0,B6="")</formula>
    </cfRule>
    <cfRule type="expression" dxfId="247" priority="220">
      <formula>AND(AM6&lt;&gt;1,B6&lt;&gt;"")</formula>
    </cfRule>
    <cfRule type="expression" dxfId="246" priority="254">
      <formula>AND(OR(AF6=1,AF6=2,AF6=3),B6&lt;&gt;"",AL6=2)</formula>
    </cfRule>
  </conditionalFormatting>
  <conditionalFormatting sqref="AJ6">
    <cfRule type="expression" dxfId="245" priority="215">
      <formula>AND(AM6&lt;&gt;0,B6="")</formula>
    </cfRule>
    <cfRule type="expression" dxfId="244" priority="219">
      <formula>AND(AM6&lt;&gt;1,B6&lt;&gt;"")</formula>
    </cfRule>
    <cfRule type="expression" dxfId="243" priority="252">
      <formula>AND(OR(AF6=1,AF6=2,AF6=3),B6&lt;&gt;"",AL6=3)</formula>
    </cfRule>
  </conditionalFormatting>
  <conditionalFormatting sqref="AK6">
    <cfRule type="expression" dxfId="242" priority="214">
      <formula>AND(AM6&lt;&gt;0,B6="")</formula>
    </cfRule>
    <cfRule type="expression" dxfId="241" priority="218">
      <formula>AND(AM6&lt;&gt;1,B6&lt;&gt;"")</formula>
    </cfRule>
    <cfRule type="expression" dxfId="240" priority="251">
      <formula>AND(OR(AF6=1,AF6=2,AF6=3),B6&lt;&gt;"",AL6=4)</formula>
    </cfRule>
  </conditionalFormatting>
  <conditionalFormatting sqref="AA7:AE7">
    <cfRule type="expression" dxfId="239" priority="234">
      <formula>AND($AG$7&lt;&gt;0,$B$7="")</formula>
    </cfRule>
    <cfRule type="expression" dxfId="238" priority="249">
      <formula>AND($AG$7&lt;&gt;1,$B$7&lt;&gt;"")</formula>
    </cfRule>
  </conditionalFormatting>
  <conditionalFormatting sqref="AA8:AE8">
    <cfRule type="expression" dxfId="237" priority="233">
      <formula>AND($AG$8&lt;&gt;0,$B$8="")</formula>
    </cfRule>
    <cfRule type="expression" dxfId="236" priority="248">
      <formula>AND($AG$8&lt;&gt;1,$B$8&lt;&gt;"")</formula>
    </cfRule>
  </conditionalFormatting>
  <conditionalFormatting sqref="AA9:AE9">
    <cfRule type="expression" dxfId="235" priority="232">
      <formula>AND($AG$9&lt;&gt;0,$B$9="")</formula>
    </cfRule>
    <cfRule type="expression" dxfId="234" priority="247">
      <formula>AND($AG$9&lt;&gt;1,$B$9&lt;&gt;"")</formula>
    </cfRule>
  </conditionalFormatting>
  <conditionalFormatting sqref="AA10:AE10">
    <cfRule type="expression" dxfId="233" priority="231">
      <formula>AND($AG$10&lt;&gt;0,$B$10="")</formula>
    </cfRule>
    <cfRule type="expression" dxfId="232" priority="246">
      <formula>AND($AG$10&lt;&gt;1,$B$10&lt;&gt;"")</formula>
    </cfRule>
  </conditionalFormatting>
  <conditionalFormatting sqref="AA11:AE11">
    <cfRule type="expression" dxfId="231" priority="230">
      <formula>AND($AG$11&lt;&gt;0,$B$11="")</formula>
    </cfRule>
    <cfRule type="expression" dxfId="230" priority="245">
      <formula>AND($AG$11&lt;&gt;1,$B$11&lt;&gt;"")</formula>
    </cfRule>
  </conditionalFormatting>
  <conditionalFormatting sqref="AA12:AE12">
    <cfRule type="expression" dxfId="229" priority="229">
      <formula>AND($AG$12&lt;&gt;0,$B$12="")</formula>
    </cfRule>
    <cfRule type="expression" dxfId="228" priority="244">
      <formula>AND($AG$12&lt;&gt;1,$B$12&lt;&gt;"")</formula>
    </cfRule>
  </conditionalFormatting>
  <conditionalFormatting sqref="AA13:AE13">
    <cfRule type="expression" dxfId="227" priority="228">
      <formula>AND($AG$13&lt;&gt;0,$B$13="")</formula>
    </cfRule>
    <cfRule type="expression" dxfId="226" priority="243">
      <formula>AND($AG$13&lt;&gt;1,$B$13&lt;&gt;"")</formula>
    </cfRule>
  </conditionalFormatting>
  <conditionalFormatting sqref="AA14:AE14">
    <cfRule type="expression" dxfId="225" priority="227">
      <formula>AND($AG$14&lt;&gt;0,$B$14="")</formula>
    </cfRule>
    <cfRule type="expression" dxfId="224" priority="242">
      <formula>AND($AG$14&lt;&gt;1,$B$14&lt;&gt;"")</formula>
    </cfRule>
  </conditionalFormatting>
  <conditionalFormatting sqref="AA15:AE15">
    <cfRule type="expression" dxfId="223" priority="226">
      <formula>AND($AG$15&lt;&gt;0,$B$15="")</formula>
    </cfRule>
    <cfRule type="expression" dxfId="222" priority="241">
      <formula>AND($AG$15&lt;&gt;1,$B$15&lt;&gt;"")</formula>
    </cfRule>
  </conditionalFormatting>
  <conditionalFormatting sqref="AA16:AE16">
    <cfRule type="expression" dxfId="221" priority="225">
      <formula>AND($AG$16&lt;&gt;0,$B$16="")</formula>
    </cfRule>
    <cfRule type="expression" dxfId="220" priority="240">
      <formula>AND($AG$16&lt;&gt;1,$B$16&lt;&gt;"")</formula>
    </cfRule>
  </conditionalFormatting>
  <conditionalFormatting sqref="AA17:AE17">
    <cfRule type="expression" dxfId="219" priority="224">
      <formula>AND($AG$17&lt;&gt;0,$B$17="")</formula>
    </cfRule>
    <cfRule type="expression" dxfId="218" priority="239">
      <formula>AND($AG$17&lt;&gt;1,$B$17&lt;&gt;"")</formula>
    </cfRule>
  </conditionalFormatting>
  <conditionalFormatting sqref="AA18:AE18">
    <cfRule type="expression" dxfId="217" priority="223">
      <formula>AND($AG$18&lt;&gt;0,$B$18="")</formula>
    </cfRule>
    <cfRule type="expression" dxfId="216" priority="238">
      <formula>AND($AG$18&lt;&gt;1,$B$18&lt;&gt;"")</formula>
    </cfRule>
  </conditionalFormatting>
  <conditionalFormatting sqref="AA19:AE19">
    <cfRule type="expression" dxfId="215" priority="222">
      <formula>AND($AG$19&lt;&gt;0,$B$19="")</formula>
    </cfRule>
    <cfRule type="expression" dxfId="214" priority="237">
      <formula>AND($AG$19&lt;&gt;1,$B$19&lt;&gt;"")</formula>
    </cfRule>
  </conditionalFormatting>
  <conditionalFormatting sqref="AA20:AE20">
    <cfRule type="expression" dxfId="213" priority="221">
      <formula>AND($AG$20&lt;&gt;0,$B$20="")</formula>
    </cfRule>
    <cfRule type="expression" dxfId="212" priority="236">
      <formula>AND($AG$20&lt;&gt;1,$B$20&lt;&gt;"")</formula>
    </cfRule>
  </conditionalFormatting>
  <conditionalFormatting sqref="AH7">
    <cfRule type="expression" dxfId="211" priority="206">
      <formula>AND(AM7&lt;&gt;0,B7="")</formula>
    </cfRule>
    <cfRule type="expression" dxfId="210" priority="210">
      <formula>AND(AM7&lt;&gt;1,B7&lt;&gt;"")</formula>
    </cfRule>
  </conditionalFormatting>
  <conditionalFormatting sqref="AI7">
    <cfRule type="expression" dxfId="209" priority="205">
      <formula>AND(AM7&lt;&gt;0,B7="")</formula>
    </cfRule>
    <cfRule type="expression" dxfId="208" priority="209">
      <formula>AND(AM7&lt;&gt;1,B7&lt;&gt;"")</formula>
    </cfRule>
    <cfRule type="expression" dxfId="207" priority="213">
      <formula>AND(OR(AF7=1,AF7=2,AF7=3),B7&lt;&gt;"",AL7=2)</formula>
    </cfRule>
  </conditionalFormatting>
  <conditionalFormatting sqref="AJ7">
    <cfRule type="expression" dxfId="206" priority="204">
      <formula>AND(AM7&lt;&gt;0,B7="")</formula>
    </cfRule>
    <cfRule type="expression" dxfId="205" priority="208">
      <formula>AND(AM7&lt;&gt;1,B7&lt;&gt;"")</formula>
    </cfRule>
    <cfRule type="expression" dxfId="204" priority="212">
      <formula>AND(OR(AF7=1,AF7=2,AF7=3),B7&lt;&gt;"",AL7=3)</formula>
    </cfRule>
  </conditionalFormatting>
  <conditionalFormatting sqref="AK7">
    <cfRule type="expression" dxfId="203" priority="203">
      <formula>AND(AM7&lt;&gt;0,B7="")</formula>
    </cfRule>
    <cfRule type="expression" dxfId="202" priority="207">
      <formula>AND(AM7&lt;&gt;1,B7&lt;&gt;"")</formula>
    </cfRule>
    <cfRule type="expression" dxfId="201" priority="211">
      <formula>AND(OR(AF7=1,AF7=2,AF7=3),B7&lt;&gt;"",AL7=4)</formula>
    </cfRule>
  </conditionalFormatting>
  <conditionalFormatting sqref="AH8">
    <cfRule type="expression" dxfId="200" priority="195">
      <formula>AND(AM8&lt;&gt;0,B8="")</formula>
    </cfRule>
    <cfRule type="expression" dxfId="199" priority="199">
      <formula>AND(AM8&lt;&gt;1,B8&lt;&gt;"")</formula>
    </cfRule>
  </conditionalFormatting>
  <conditionalFormatting sqref="AI8">
    <cfRule type="expression" dxfId="198" priority="194">
      <formula>AND(AM8&lt;&gt;0,B8="")</formula>
    </cfRule>
    <cfRule type="expression" dxfId="197" priority="198">
      <formula>AND(AM8&lt;&gt;1,B8&lt;&gt;"")</formula>
    </cfRule>
    <cfRule type="expression" dxfId="196" priority="202">
      <formula>AND(OR(AF8=1,AF8=2,AF8=3),B8&lt;&gt;"",AL8=2)</formula>
    </cfRule>
  </conditionalFormatting>
  <conditionalFormatting sqref="AJ8">
    <cfRule type="expression" dxfId="195" priority="193">
      <formula>AND(AM8&lt;&gt;0,B8="")</formula>
    </cfRule>
    <cfRule type="expression" dxfId="194" priority="197">
      <formula>AND(AM8&lt;&gt;1,B8&lt;&gt;"")</formula>
    </cfRule>
    <cfRule type="expression" dxfId="193" priority="201">
      <formula>AND(OR(AF8=1,AF8=2,AF8=3),B8&lt;&gt;"",AL8=3)</formula>
    </cfRule>
  </conditionalFormatting>
  <conditionalFormatting sqref="AK8">
    <cfRule type="expression" dxfId="192" priority="192">
      <formula>AND(AM8&lt;&gt;0,B8="")</formula>
    </cfRule>
    <cfRule type="expression" dxfId="191" priority="196">
      <formula>AND(AM8&lt;&gt;1,B8&lt;&gt;"")</formula>
    </cfRule>
    <cfRule type="expression" dxfId="190" priority="200">
      <formula>AND(OR(AF8=1,AF8=2,AF8=3),B8&lt;&gt;"",AL8=4)</formula>
    </cfRule>
  </conditionalFormatting>
  <conditionalFormatting sqref="AH9">
    <cfRule type="expression" dxfId="189" priority="184">
      <formula>AND(AM9&lt;&gt;0,B9="")</formula>
    </cfRule>
    <cfRule type="expression" dxfId="188" priority="188">
      <formula>AND(AM9&lt;&gt;1,B9&lt;&gt;"")</formula>
    </cfRule>
  </conditionalFormatting>
  <conditionalFormatting sqref="AI9">
    <cfRule type="expression" dxfId="187" priority="183">
      <formula>AND(AM9&lt;&gt;0,B9="")</formula>
    </cfRule>
    <cfRule type="expression" dxfId="186" priority="187">
      <formula>AND(AM9&lt;&gt;1,B9&lt;&gt;"")</formula>
    </cfRule>
    <cfRule type="expression" dxfId="185" priority="191">
      <formula>AND(OR(AF9=1,AF9=2,AF9=3),B9&lt;&gt;"",AL9=2)</formula>
    </cfRule>
  </conditionalFormatting>
  <conditionalFormatting sqref="AJ9">
    <cfRule type="expression" dxfId="184" priority="182">
      <formula>AND(AM9&lt;&gt;0,B9="")</formula>
    </cfRule>
    <cfRule type="expression" dxfId="183" priority="186">
      <formula>AND(AM9&lt;&gt;1,B9&lt;&gt;"")</formula>
    </cfRule>
    <cfRule type="expression" dxfId="182" priority="190">
      <formula>AND(OR(AF9=1,AF9=2,AF9=3),B9&lt;&gt;"",AL9=3)</formula>
    </cfRule>
  </conditionalFormatting>
  <conditionalFormatting sqref="AK9">
    <cfRule type="expression" dxfId="181" priority="181">
      <formula>AND(AM9&lt;&gt;0,B9="")</formula>
    </cfRule>
    <cfRule type="expression" dxfId="180" priority="185">
      <formula>AND(AM9&lt;&gt;1,B9&lt;&gt;"")</formula>
    </cfRule>
    <cfRule type="expression" dxfId="179" priority="189">
      <formula>AND(OR(AF9=1,AF9=2,AF9=3),B9&lt;&gt;"",AL9=4)</formula>
    </cfRule>
  </conditionalFormatting>
  <conditionalFormatting sqref="AH10">
    <cfRule type="expression" dxfId="178" priority="173">
      <formula>AND(AM10&lt;&gt;0,B10="")</formula>
    </cfRule>
    <cfRule type="expression" dxfId="177" priority="177">
      <formula>AND(AM10&lt;&gt;1,B10&lt;&gt;"")</formula>
    </cfRule>
  </conditionalFormatting>
  <conditionalFormatting sqref="AI10">
    <cfRule type="expression" dxfId="176" priority="172">
      <formula>AND(AM10&lt;&gt;0,B10="")</formula>
    </cfRule>
    <cfRule type="expression" dxfId="175" priority="176">
      <formula>AND(AM10&lt;&gt;1,B10&lt;&gt;"")</formula>
    </cfRule>
    <cfRule type="expression" dxfId="174" priority="180">
      <formula>AND(OR(AF10=1,AF10=2,AF10=3),B10&lt;&gt;"",AL10=2)</formula>
    </cfRule>
  </conditionalFormatting>
  <conditionalFormatting sqref="AJ10">
    <cfRule type="expression" dxfId="173" priority="171">
      <formula>AND(AM10&lt;&gt;0,B10="")</formula>
    </cfRule>
    <cfRule type="expression" dxfId="172" priority="175">
      <formula>AND(AM10&lt;&gt;1,B10&lt;&gt;"")</formula>
    </cfRule>
    <cfRule type="expression" dxfId="171" priority="179">
      <formula>AND(OR(AF10=1,AF10=2,AF10=3),B10&lt;&gt;"",AL10=3)</formula>
    </cfRule>
  </conditionalFormatting>
  <conditionalFormatting sqref="AK10">
    <cfRule type="expression" dxfId="170" priority="170">
      <formula>AND(AM10&lt;&gt;0,B10="")</formula>
    </cfRule>
    <cfRule type="expression" dxfId="169" priority="174">
      <formula>AND(AM10&lt;&gt;1,B10&lt;&gt;"")</formula>
    </cfRule>
    <cfRule type="expression" dxfId="168" priority="178">
      <formula>AND(OR(AF10=1,AF10=2,AF10=3),B10&lt;&gt;"",AL10=4)</formula>
    </cfRule>
  </conditionalFormatting>
  <conditionalFormatting sqref="AH11">
    <cfRule type="expression" dxfId="167" priority="162">
      <formula>AND(AM11&lt;&gt;0,B11="")</formula>
    </cfRule>
    <cfRule type="expression" dxfId="166" priority="166">
      <formula>AND(AM11&lt;&gt;1,B11&lt;&gt;"")</formula>
    </cfRule>
  </conditionalFormatting>
  <conditionalFormatting sqref="AI11">
    <cfRule type="expression" dxfId="165" priority="161">
      <formula>AND(AM11&lt;&gt;0,B11="")</formula>
    </cfRule>
    <cfRule type="expression" dxfId="164" priority="165">
      <formula>AND(AM11&lt;&gt;1,B11&lt;&gt;"")</formula>
    </cfRule>
    <cfRule type="expression" dxfId="163" priority="169">
      <formula>AND(OR(AF11=1,AF11=2,AF11=3),B11&lt;&gt;"",AL11=2)</formula>
    </cfRule>
  </conditionalFormatting>
  <conditionalFormatting sqref="AJ11">
    <cfRule type="expression" dxfId="162" priority="160">
      <formula>AND(AM11&lt;&gt;0,B11="")</formula>
    </cfRule>
    <cfRule type="expression" dxfId="161" priority="164">
      <formula>AND(AM11&lt;&gt;1,B11&lt;&gt;"")</formula>
    </cfRule>
    <cfRule type="expression" dxfId="160" priority="168">
      <formula>AND(OR(AF11=1,AF11=2,AF11=3),B11&lt;&gt;"",AL11=3)</formula>
    </cfRule>
  </conditionalFormatting>
  <conditionalFormatting sqref="AK11">
    <cfRule type="expression" dxfId="159" priority="159">
      <formula>AND(AM11&lt;&gt;0,B11="")</formula>
    </cfRule>
    <cfRule type="expression" dxfId="158" priority="163">
      <formula>AND(AM11&lt;&gt;1,B11&lt;&gt;"")</formula>
    </cfRule>
    <cfRule type="expression" dxfId="157" priority="167">
      <formula>AND(OR(AF11=1,AF11=2,AF11=3),B11&lt;&gt;"",AL11=4)</formula>
    </cfRule>
  </conditionalFormatting>
  <conditionalFormatting sqref="AH12">
    <cfRule type="expression" dxfId="156" priority="151">
      <formula>AND(AM12&lt;&gt;0,B12="")</formula>
    </cfRule>
    <cfRule type="expression" dxfId="155" priority="155">
      <formula>AND(AM12&lt;&gt;1,B12&lt;&gt;"")</formula>
    </cfRule>
  </conditionalFormatting>
  <conditionalFormatting sqref="AI12">
    <cfRule type="expression" dxfId="154" priority="150">
      <formula>AND(AM12&lt;&gt;0,B12="")</formula>
    </cfRule>
    <cfRule type="expression" dxfId="153" priority="154">
      <formula>AND(AM12&lt;&gt;1,B12&lt;&gt;"")</formula>
    </cfRule>
    <cfRule type="expression" dxfId="152" priority="158">
      <formula>AND(OR(AF12=1,AF12=2,AF12=3),B12&lt;&gt;"",AL12=2)</formula>
    </cfRule>
  </conditionalFormatting>
  <conditionalFormatting sqref="AJ12">
    <cfRule type="expression" dxfId="151" priority="149">
      <formula>AND(AM12&lt;&gt;0,B12="")</formula>
    </cfRule>
    <cfRule type="expression" dxfId="150" priority="153">
      <formula>AND(AM12&lt;&gt;1,B12&lt;&gt;"")</formula>
    </cfRule>
    <cfRule type="expression" dxfId="149" priority="157">
      <formula>AND(OR(AF12=1,AF12=2,AF12=3),B12&lt;&gt;"",AL12=3)</formula>
    </cfRule>
  </conditionalFormatting>
  <conditionalFormatting sqref="AK12">
    <cfRule type="expression" dxfId="148" priority="148">
      <formula>AND(AM12&lt;&gt;0,B12="")</formula>
    </cfRule>
    <cfRule type="expression" dxfId="147" priority="152">
      <formula>AND(AM12&lt;&gt;1,B12&lt;&gt;"")</formula>
    </cfRule>
    <cfRule type="expression" dxfId="146" priority="156">
      <formula>AND(OR(AF12=1,AF12=2,AF12=3),B12&lt;&gt;"",AL12=4)</formula>
    </cfRule>
  </conditionalFormatting>
  <conditionalFormatting sqref="AH13">
    <cfRule type="expression" dxfId="145" priority="140">
      <formula>AND(AM13&lt;&gt;0,B13="")</formula>
    </cfRule>
    <cfRule type="expression" dxfId="144" priority="144">
      <formula>AND(AM13&lt;&gt;1,B13&lt;&gt;"")</formula>
    </cfRule>
  </conditionalFormatting>
  <conditionalFormatting sqref="AI13">
    <cfRule type="expression" dxfId="143" priority="139">
      <formula>AND(AM13&lt;&gt;0,B13="")</formula>
    </cfRule>
    <cfRule type="expression" dxfId="142" priority="143">
      <formula>AND(AM13&lt;&gt;1,B13&lt;&gt;"")</formula>
    </cfRule>
    <cfRule type="expression" dxfId="141" priority="147">
      <formula>AND(OR(AF13=1,AF13=2,AF13=3),B13&lt;&gt;"",AL13=2)</formula>
    </cfRule>
  </conditionalFormatting>
  <conditionalFormatting sqref="AJ13">
    <cfRule type="expression" dxfId="140" priority="138">
      <formula>AND(AM13&lt;&gt;0,B13="")</formula>
    </cfRule>
    <cfRule type="expression" dxfId="139" priority="142">
      <formula>AND(AM13&lt;&gt;1,B13&lt;&gt;"")</formula>
    </cfRule>
    <cfRule type="expression" dxfId="138" priority="146">
      <formula>AND(OR(AF13=1,AF13=2,AF13=3),B13&lt;&gt;"",AL13=3)</formula>
    </cfRule>
  </conditionalFormatting>
  <conditionalFormatting sqref="AK13">
    <cfRule type="expression" dxfId="137" priority="137">
      <formula>AND(AM13&lt;&gt;0,B13="")</formula>
    </cfRule>
    <cfRule type="expression" dxfId="136" priority="141">
      <formula>AND(AM13&lt;&gt;1,B13&lt;&gt;"")</formula>
    </cfRule>
    <cfRule type="expression" dxfId="135" priority="145">
      <formula>AND(OR(AF13=1,AF13=2,AF13=3),B13&lt;&gt;"",AL13=4)</formula>
    </cfRule>
  </conditionalFormatting>
  <conditionalFormatting sqref="AH14">
    <cfRule type="expression" dxfId="134" priority="129">
      <formula>AND(AM14&lt;&gt;0,B14="")</formula>
    </cfRule>
    <cfRule type="expression" dxfId="133" priority="133">
      <formula>AND(AM14&lt;&gt;1,B14&lt;&gt;"")</formula>
    </cfRule>
  </conditionalFormatting>
  <conditionalFormatting sqref="AI14">
    <cfRule type="expression" dxfId="132" priority="128">
      <formula>AND(AM14&lt;&gt;0,B14="")</formula>
    </cfRule>
    <cfRule type="expression" dxfId="131" priority="132">
      <formula>AND(AM14&lt;&gt;1,B14&lt;&gt;"")</formula>
    </cfRule>
    <cfRule type="expression" dxfId="130" priority="136">
      <formula>AND(OR(AF14=1,AF14=2,AF14=3),B14&lt;&gt;"",AL14=2)</formula>
    </cfRule>
  </conditionalFormatting>
  <conditionalFormatting sqref="AJ14">
    <cfRule type="expression" dxfId="129" priority="127">
      <formula>AND(AM14&lt;&gt;0,B14="")</formula>
    </cfRule>
    <cfRule type="expression" dxfId="128" priority="131">
      <formula>AND(AM14&lt;&gt;1,B14&lt;&gt;"")</formula>
    </cfRule>
    <cfRule type="expression" dxfId="127" priority="135">
      <formula>AND(OR(AF14=1,AF14=2,AF14=3),B14&lt;&gt;"",AL14=3)</formula>
    </cfRule>
  </conditionalFormatting>
  <conditionalFormatting sqref="AK14">
    <cfRule type="expression" dxfId="126" priority="126">
      <formula>AND(AM14&lt;&gt;0,B14="")</formula>
    </cfRule>
    <cfRule type="expression" dxfId="125" priority="130">
      <formula>AND(AM14&lt;&gt;1,B14&lt;&gt;"")</formula>
    </cfRule>
    <cfRule type="expression" dxfId="124" priority="134">
      <formula>AND(OR(AF14=1,AF14=2,AF14=3),B14&lt;&gt;"",AL14=4)</formula>
    </cfRule>
  </conditionalFormatting>
  <conditionalFormatting sqref="AH15">
    <cfRule type="expression" dxfId="123" priority="118">
      <formula>AND(AM15&lt;&gt;0,B15="")</formula>
    </cfRule>
    <cfRule type="expression" dxfId="122" priority="122">
      <formula>AND(AM15&lt;&gt;1,B15&lt;&gt;"")</formula>
    </cfRule>
  </conditionalFormatting>
  <conditionalFormatting sqref="AI15">
    <cfRule type="expression" dxfId="121" priority="117">
      <formula>AND(AM15&lt;&gt;0,B15="")</formula>
    </cfRule>
    <cfRule type="expression" dxfId="120" priority="121">
      <formula>AND(AM15&lt;&gt;1,B15&lt;&gt;"")</formula>
    </cfRule>
    <cfRule type="expression" dxfId="119" priority="125">
      <formula>AND(OR(AF15=1,AF15=2,AF15=3),B15&lt;&gt;"",AL15=2)</formula>
    </cfRule>
  </conditionalFormatting>
  <conditionalFormatting sqref="AJ15">
    <cfRule type="expression" dxfId="118" priority="116">
      <formula>AND(AM15&lt;&gt;0,B15="")</formula>
    </cfRule>
    <cfRule type="expression" dxfId="117" priority="120">
      <formula>AND(AM15&lt;&gt;1,B15&lt;&gt;"")</formula>
    </cfRule>
    <cfRule type="expression" dxfId="116" priority="124">
      <formula>AND(OR(AF15=1,AF15=2,AF15=3),B15&lt;&gt;"",AL15=3)</formula>
    </cfRule>
  </conditionalFormatting>
  <conditionalFormatting sqref="AK15">
    <cfRule type="expression" dxfId="115" priority="115">
      <formula>AND(AM15&lt;&gt;0,B15="")</formula>
    </cfRule>
    <cfRule type="expression" dxfId="114" priority="119">
      <formula>AND(AM15&lt;&gt;1,B15&lt;&gt;"")</formula>
    </cfRule>
    <cfRule type="expression" dxfId="113" priority="123">
      <formula>AND(OR(AF15=1,AF15=2,AF15=3),B15&lt;&gt;"",AL15=4)</formula>
    </cfRule>
  </conditionalFormatting>
  <conditionalFormatting sqref="AH16">
    <cfRule type="expression" dxfId="112" priority="107">
      <formula>AND(AM16&lt;&gt;0,B16="")</formula>
    </cfRule>
    <cfRule type="expression" dxfId="111" priority="111">
      <formula>AND(AM16&lt;&gt;1,B16&lt;&gt;"")</formula>
    </cfRule>
  </conditionalFormatting>
  <conditionalFormatting sqref="AI16">
    <cfRule type="expression" dxfId="110" priority="106">
      <formula>AND(AM16&lt;&gt;0,B16="")</formula>
    </cfRule>
    <cfRule type="expression" dxfId="109" priority="110">
      <formula>AND(AM16&lt;&gt;1,B16&lt;&gt;"")</formula>
    </cfRule>
    <cfRule type="expression" dxfId="108" priority="114">
      <formula>AND(OR(AF16=1,AF16=2,AF16=3),B16&lt;&gt;"",AL16=2)</formula>
    </cfRule>
  </conditionalFormatting>
  <conditionalFormatting sqref="AJ16">
    <cfRule type="expression" dxfId="107" priority="105">
      <formula>AND(AM16&lt;&gt;0,B16="")</formula>
    </cfRule>
    <cfRule type="expression" dxfId="106" priority="109">
      <formula>AND(AM16&lt;&gt;1,B16&lt;&gt;"")</formula>
    </cfRule>
    <cfRule type="expression" dxfId="105" priority="113">
      <formula>AND(OR(AF16=1,AF16=2,AF16=3),B16&lt;&gt;"",AL16=3)</formula>
    </cfRule>
  </conditionalFormatting>
  <conditionalFormatting sqref="AK16">
    <cfRule type="expression" dxfId="104" priority="104">
      <formula>AND(AM16&lt;&gt;0,B16="")</formula>
    </cfRule>
    <cfRule type="expression" dxfId="103" priority="108">
      <formula>AND(AM16&lt;&gt;1,B16&lt;&gt;"")</formula>
    </cfRule>
    <cfRule type="expression" dxfId="102" priority="112">
      <formula>AND(OR(AF16=1,AF16=2,AF16=3),B16&lt;&gt;"",AL16=4)</formula>
    </cfRule>
  </conditionalFormatting>
  <conditionalFormatting sqref="AH17">
    <cfRule type="expression" dxfId="101" priority="96">
      <formula>AND(AM17&lt;&gt;0,B17="")</formula>
    </cfRule>
    <cfRule type="expression" dxfId="100" priority="100">
      <formula>AND(AM17&lt;&gt;1,B17&lt;&gt;"")</formula>
    </cfRule>
  </conditionalFormatting>
  <conditionalFormatting sqref="AI17">
    <cfRule type="expression" dxfId="99" priority="95">
      <formula>AND(AM17&lt;&gt;0,B17="")</formula>
    </cfRule>
    <cfRule type="expression" dxfId="98" priority="99">
      <formula>AND(AM17&lt;&gt;1,B17&lt;&gt;"")</formula>
    </cfRule>
    <cfRule type="expression" dxfId="97" priority="103">
      <formula>AND(OR(AF17=1,AF17=2,AF17=3),B17&lt;&gt;"",AL17=2)</formula>
    </cfRule>
  </conditionalFormatting>
  <conditionalFormatting sqref="AJ17">
    <cfRule type="expression" dxfId="96" priority="94">
      <formula>AND(AM17&lt;&gt;0,B17="")</formula>
    </cfRule>
    <cfRule type="expression" dxfId="95" priority="98">
      <formula>AND(AM17&lt;&gt;1,B17&lt;&gt;"")</formula>
    </cfRule>
    <cfRule type="expression" dxfId="94" priority="102">
      <formula>AND(OR(AF17=1,AF17=2,AF17=3),B17&lt;&gt;"",AL17=3)</formula>
    </cfRule>
  </conditionalFormatting>
  <conditionalFormatting sqref="AK17">
    <cfRule type="expression" dxfId="93" priority="93">
      <formula>AND(AM17&lt;&gt;0,B17="")</formula>
    </cfRule>
    <cfRule type="expression" dxfId="92" priority="97">
      <formula>AND(AM17&lt;&gt;1,B17&lt;&gt;"")</formula>
    </cfRule>
    <cfRule type="expression" dxfId="91" priority="101">
      <formula>AND(OR(AF17=1,AF17=2,AF17=3),B17&lt;&gt;"",AL17=4)</formula>
    </cfRule>
  </conditionalFormatting>
  <conditionalFormatting sqref="AH18">
    <cfRule type="expression" dxfId="90" priority="85">
      <formula>AND(AM18&lt;&gt;0,B18="")</formula>
    </cfRule>
    <cfRule type="expression" dxfId="89" priority="89">
      <formula>AND(AM18&lt;&gt;1,B18&lt;&gt;"")</formula>
    </cfRule>
  </conditionalFormatting>
  <conditionalFormatting sqref="AI18">
    <cfRule type="expression" dxfId="88" priority="84">
      <formula>AND(AM18&lt;&gt;0,B18="")</formula>
    </cfRule>
    <cfRule type="expression" dxfId="87" priority="88">
      <formula>AND(AM18&lt;&gt;1,B18&lt;&gt;"")</formula>
    </cfRule>
    <cfRule type="expression" dxfId="86" priority="92">
      <formula>AND(OR(AF18=1,AF18=2,AF18=3),B18&lt;&gt;"",AL18=2)</formula>
    </cfRule>
  </conditionalFormatting>
  <conditionalFormatting sqref="AJ18">
    <cfRule type="expression" dxfId="85" priority="83">
      <formula>AND(AM18&lt;&gt;0,B18="")</formula>
    </cfRule>
    <cfRule type="expression" dxfId="84" priority="87">
      <formula>AND(AM18&lt;&gt;1,B18&lt;&gt;"")</formula>
    </cfRule>
    <cfRule type="expression" dxfId="83" priority="91">
      <formula>AND(OR(AF18=1,AF18=2,AF18=3),B18&lt;&gt;"",AL18=3)</formula>
    </cfRule>
  </conditionalFormatting>
  <conditionalFormatting sqref="AK18">
    <cfRule type="expression" dxfId="82" priority="82">
      <formula>AND(AM18&lt;&gt;0,B18="")</formula>
    </cfRule>
    <cfRule type="expression" dxfId="81" priority="86">
      <formula>AND(AM18&lt;&gt;1,B18&lt;&gt;"")</formula>
    </cfRule>
    <cfRule type="expression" dxfId="80" priority="90">
      <formula>AND(OR(AF18=1,AF18=2,AF18=3),B18&lt;&gt;"",AL18=4)</formula>
    </cfRule>
  </conditionalFormatting>
  <conditionalFormatting sqref="AH19">
    <cfRule type="expression" dxfId="79" priority="74">
      <formula>AND(AM19&lt;&gt;0,B19="")</formula>
    </cfRule>
    <cfRule type="expression" dxfId="78" priority="78">
      <formula>AND(AM19&lt;&gt;1,B19&lt;&gt;"")</formula>
    </cfRule>
  </conditionalFormatting>
  <conditionalFormatting sqref="AI19">
    <cfRule type="expression" dxfId="77" priority="73">
      <formula>AND(AM19&lt;&gt;0,B19="")</formula>
    </cfRule>
    <cfRule type="expression" dxfId="76" priority="77">
      <formula>AND(AM19&lt;&gt;1,B19&lt;&gt;"")</formula>
    </cfRule>
    <cfRule type="expression" dxfId="75" priority="81">
      <formula>AND(OR(AF19=1,AF19=2,AF19=3),B19&lt;&gt;"",AL19=2)</formula>
    </cfRule>
  </conditionalFormatting>
  <conditionalFormatting sqref="AJ19">
    <cfRule type="expression" dxfId="74" priority="72">
      <formula>AND(AM19&lt;&gt;0,B19="")</formula>
    </cfRule>
    <cfRule type="expression" dxfId="73" priority="76">
      <formula>AND(AM19&lt;&gt;1,B19&lt;&gt;"")</formula>
    </cfRule>
    <cfRule type="expression" dxfId="72" priority="80">
      <formula>AND(OR(AF19=1,AF19=2,AF19=3),B19&lt;&gt;"",AL19=3)</formula>
    </cfRule>
  </conditionalFormatting>
  <conditionalFormatting sqref="AK19">
    <cfRule type="expression" dxfId="71" priority="71">
      <formula>AND(AM19&lt;&gt;0,B19="")</formula>
    </cfRule>
    <cfRule type="expression" dxfId="70" priority="75">
      <formula>AND(AM19&lt;&gt;1,B19&lt;&gt;"")</formula>
    </cfRule>
    <cfRule type="expression" dxfId="69" priority="79">
      <formula>AND(OR(AF19=1,AF19=2,AF19=3),B19&lt;&gt;"",AL19=4)</formula>
    </cfRule>
  </conditionalFormatting>
  <conditionalFormatting sqref="AH20">
    <cfRule type="expression" dxfId="68" priority="63">
      <formula>AND(AM20&lt;&gt;0,B20="")</formula>
    </cfRule>
    <cfRule type="expression" dxfId="67" priority="67">
      <formula>AND(AM20&lt;&gt;1,B20&lt;&gt;"")</formula>
    </cfRule>
  </conditionalFormatting>
  <conditionalFormatting sqref="AI20">
    <cfRule type="expression" dxfId="66" priority="62">
      <formula>AND(AM20&lt;&gt;0,B20="")</formula>
    </cfRule>
    <cfRule type="expression" dxfId="65" priority="66">
      <formula>AND(AM20&lt;&gt;1,B20&lt;&gt;"")</formula>
    </cfRule>
    <cfRule type="expression" dxfId="64" priority="70">
      <formula>AND(OR(AF20=1,AF20=2,AF20=3),B20&lt;&gt;"",AL20=2)</formula>
    </cfRule>
  </conditionalFormatting>
  <conditionalFormatting sqref="AJ20">
    <cfRule type="expression" dxfId="63" priority="61">
      <formula>AND(AM20&lt;&gt;0,B20="")</formula>
    </cfRule>
    <cfRule type="expression" dxfId="62" priority="65">
      <formula>AND(AM20&lt;&gt;1,B20&lt;&gt;"")</formula>
    </cfRule>
    <cfRule type="expression" dxfId="61" priority="69">
      <formula>AND(OR(AF20=1,AF20=2,AF20=3),B20&lt;&gt;"",AL20=3)</formula>
    </cfRule>
  </conditionalFormatting>
  <conditionalFormatting sqref="AK20">
    <cfRule type="expression" dxfId="60" priority="60">
      <formula>AND(AM20&lt;&gt;0,B20="")</formula>
    </cfRule>
    <cfRule type="expression" dxfId="59" priority="64">
      <formula>AND(AM20&lt;&gt;1,B20&lt;&gt;"")</formula>
    </cfRule>
    <cfRule type="expression" dxfId="58" priority="68">
      <formula>AND(OR(AF20=1,AF20=2,AF20=3),B20&lt;&gt;"",AL20=4)</formula>
    </cfRule>
  </conditionalFormatting>
  <conditionalFormatting sqref="AO6">
    <cfRule type="expression" dxfId="57" priority="57">
      <formula>AND(AQ6&lt;&gt;0,B6="")</formula>
    </cfRule>
    <cfRule type="expression" dxfId="56" priority="59">
      <formula>AND(AQ6&lt;&gt;1,B6&lt;&gt;"")</formula>
    </cfRule>
  </conditionalFormatting>
  <conditionalFormatting sqref="AN7">
    <cfRule type="expression" dxfId="55" priority="54">
      <formula>AND(AQ7&lt;&gt;0,B7="")</formula>
    </cfRule>
    <cfRule type="expression" dxfId="54" priority="56">
      <formula>AND(AQ7&lt;&gt;1,B7&lt;&gt;"")</formula>
    </cfRule>
  </conditionalFormatting>
  <conditionalFormatting sqref="AO7">
    <cfRule type="expression" dxfId="53" priority="53">
      <formula>AND(AQ7&lt;&gt;0,B7="")</formula>
    </cfRule>
    <cfRule type="expression" dxfId="52" priority="55">
      <formula>AND(AQ7&lt;&gt;1,B7&lt;&gt;"")</formula>
    </cfRule>
  </conditionalFormatting>
  <conditionalFormatting sqref="AN8">
    <cfRule type="expression" dxfId="51" priority="50">
      <formula>AND(AQ8&lt;&gt;0,B8="")</formula>
    </cfRule>
    <cfRule type="expression" dxfId="50" priority="52">
      <formula>AND(AQ8&lt;&gt;1,B8&lt;&gt;"")</formula>
    </cfRule>
  </conditionalFormatting>
  <conditionalFormatting sqref="AO8">
    <cfRule type="expression" dxfId="49" priority="49">
      <formula>AND(AQ8&lt;&gt;0,B8="")</formula>
    </cfRule>
    <cfRule type="expression" dxfId="48" priority="51">
      <formula>AND(AQ8&lt;&gt;1,B8&lt;&gt;"")</formula>
    </cfRule>
  </conditionalFormatting>
  <conditionalFormatting sqref="AN9">
    <cfRule type="expression" dxfId="47" priority="46">
      <formula>AND(AQ9&lt;&gt;0,B9="")</formula>
    </cfRule>
    <cfRule type="expression" dxfId="46" priority="48">
      <formula>AND(AQ9&lt;&gt;1,B9&lt;&gt;"")</formula>
    </cfRule>
  </conditionalFormatting>
  <conditionalFormatting sqref="AO9">
    <cfRule type="expression" dxfId="45" priority="45">
      <formula>AND(AQ9&lt;&gt;0,B9="")</formula>
    </cfRule>
    <cfRule type="expression" dxfId="44" priority="47">
      <formula>AND(AQ9&lt;&gt;1,B9&lt;&gt;"")</formula>
    </cfRule>
  </conditionalFormatting>
  <conditionalFormatting sqref="AN10">
    <cfRule type="expression" dxfId="43" priority="42">
      <formula>AND(AQ10&lt;&gt;0,B10="")</formula>
    </cfRule>
    <cfRule type="expression" dxfId="42" priority="44">
      <formula>AND(AQ10&lt;&gt;1,B10&lt;&gt;"")</formula>
    </cfRule>
  </conditionalFormatting>
  <conditionalFormatting sqref="AO10">
    <cfRule type="expression" dxfId="41" priority="41">
      <formula>AND(AQ10&lt;&gt;0,B10="")</formula>
    </cfRule>
    <cfRule type="expression" dxfId="40" priority="43">
      <formula>AND(AQ10&lt;&gt;1,B10&lt;&gt;"")</formula>
    </cfRule>
  </conditionalFormatting>
  <conditionalFormatting sqref="AN11">
    <cfRule type="expression" dxfId="39" priority="38">
      <formula>AND(AQ11&lt;&gt;0,B11="")</formula>
    </cfRule>
    <cfRule type="expression" dxfId="38" priority="40">
      <formula>AND(AQ11&lt;&gt;1,B11&lt;&gt;"")</formula>
    </cfRule>
  </conditionalFormatting>
  <conditionalFormatting sqref="AO11">
    <cfRule type="expression" dxfId="37" priority="37">
      <formula>AND(AQ11&lt;&gt;0,B11="")</formula>
    </cfRule>
    <cfRule type="expression" dxfId="36" priority="39">
      <formula>AND(AQ11&lt;&gt;1,B11&lt;&gt;"")</formula>
    </cfRule>
  </conditionalFormatting>
  <conditionalFormatting sqref="AN12">
    <cfRule type="expression" dxfId="35" priority="34">
      <formula>AND(AQ12&lt;&gt;0,B12="")</formula>
    </cfRule>
    <cfRule type="expression" dxfId="34" priority="36">
      <formula>AND(AQ12&lt;&gt;1,B12&lt;&gt;"")</formula>
    </cfRule>
  </conditionalFormatting>
  <conditionalFormatting sqref="AO12">
    <cfRule type="expression" dxfId="33" priority="33">
      <formula>AND(AQ12&lt;&gt;0,B12="")</formula>
    </cfRule>
    <cfRule type="expression" dxfId="32" priority="35">
      <formula>AND(AQ12&lt;&gt;1,B12&lt;&gt;"")</formula>
    </cfRule>
  </conditionalFormatting>
  <conditionalFormatting sqref="AN13">
    <cfRule type="expression" dxfId="31" priority="30">
      <formula>AND(AQ13&lt;&gt;0,B13="")</formula>
    </cfRule>
    <cfRule type="expression" dxfId="30" priority="32">
      <formula>AND(AQ13&lt;&gt;1,B13&lt;&gt;"")</formula>
    </cfRule>
  </conditionalFormatting>
  <conditionalFormatting sqref="AO13">
    <cfRule type="expression" dxfId="29" priority="29">
      <formula>AND(AQ13&lt;&gt;0,B13="")</formula>
    </cfRule>
    <cfRule type="expression" dxfId="28" priority="31">
      <formula>AND(AQ13&lt;&gt;1,B13&lt;&gt;"")</formula>
    </cfRule>
  </conditionalFormatting>
  <conditionalFormatting sqref="AN14">
    <cfRule type="expression" dxfId="27" priority="26">
      <formula>AND(AQ14&lt;&gt;0,B14="")</formula>
    </cfRule>
    <cfRule type="expression" dxfId="26" priority="28">
      <formula>AND(AQ14&lt;&gt;1,B14&lt;&gt;"")</formula>
    </cfRule>
  </conditionalFormatting>
  <conditionalFormatting sqref="AO14">
    <cfRule type="expression" dxfId="25" priority="25">
      <formula>AND(AQ14&lt;&gt;0,B14="")</formula>
    </cfRule>
    <cfRule type="expression" dxfId="24" priority="27">
      <formula>AND(AQ14&lt;&gt;1,B14&lt;&gt;"")</formula>
    </cfRule>
  </conditionalFormatting>
  <conditionalFormatting sqref="AN15">
    <cfRule type="expression" dxfId="23" priority="22">
      <formula>AND(AQ15&lt;&gt;0,B15="")</formula>
    </cfRule>
    <cfRule type="expression" dxfId="22" priority="24">
      <formula>AND(AQ15&lt;&gt;1,B15&lt;&gt;"")</formula>
    </cfRule>
  </conditionalFormatting>
  <conditionalFormatting sqref="AO15">
    <cfRule type="expression" dxfId="21" priority="21">
      <formula>AND(AQ15&lt;&gt;0,B15="")</formula>
    </cfRule>
    <cfRule type="expression" dxfId="20" priority="23">
      <formula>AND(AQ15&lt;&gt;1,B15&lt;&gt;"")</formula>
    </cfRule>
  </conditionalFormatting>
  <conditionalFormatting sqref="AN16">
    <cfRule type="expression" dxfId="19" priority="18">
      <formula>AND(AQ16&lt;&gt;0,B16="")</formula>
    </cfRule>
    <cfRule type="expression" dxfId="18" priority="20">
      <formula>AND(AQ16&lt;&gt;1,B16&lt;&gt;"")</formula>
    </cfRule>
  </conditionalFormatting>
  <conditionalFormatting sqref="AO16">
    <cfRule type="expression" dxfId="17" priority="17">
      <formula>AND(AQ16&lt;&gt;0,B16="")</formula>
    </cfRule>
    <cfRule type="expression" dxfId="16" priority="19">
      <formula>AND(AQ16&lt;&gt;1,B16&lt;&gt;"")</formula>
    </cfRule>
  </conditionalFormatting>
  <conditionalFormatting sqref="AN17">
    <cfRule type="expression" dxfId="15" priority="14">
      <formula>AND(AQ17&lt;&gt;0,B17="")</formula>
    </cfRule>
    <cfRule type="expression" dxfId="14" priority="16">
      <formula>AND(AQ17&lt;&gt;1,B17&lt;&gt;"")</formula>
    </cfRule>
  </conditionalFormatting>
  <conditionalFormatting sqref="AO17">
    <cfRule type="expression" dxfId="13" priority="13">
      <formula>AND(AQ17&lt;&gt;0,B17="")</formula>
    </cfRule>
    <cfRule type="expression" dxfId="12" priority="15">
      <formula>AND(AQ17&lt;&gt;1,B17&lt;&gt;"")</formula>
    </cfRule>
  </conditionalFormatting>
  <conditionalFormatting sqref="AN18">
    <cfRule type="expression" dxfId="11" priority="10">
      <formula>AND(AQ18&lt;&gt;0,B18="")</formula>
    </cfRule>
    <cfRule type="expression" dxfId="10" priority="12">
      <formula>AND(AQ18&lt;&gt;1,B18&lt;&gt;"")</formula>
    </cfRule>
  </conditionalFormatting>
  <conditionalFormatting sqref="AO18">
    <cfRule type="expression" dxfId="9" priority="9">
      <formula>AND(AQ18&lt;&gt;0,B18="")</formula>
    </cfRule>
    <cfRule type="expression" dxfId="8" priority="11">
      <formula>AND(AQ18&lt;&gt;1,B18&lt;&gt;"")</formula>
    </cfRule>
  </conditionalFormatting>
  <conditionalFormatting sqref="AN19">
    <cfRule type="expression" dxfId="7" priority="6">
      <formula>AND(AQ19&lt;&gt;0,B19="")</formula>
    </cfRule>
    <cfRule type="expression" dxfId="6" priority="8">
      <formula>AND(AQ19&lt;&gt;1,B19&lt;&gt;"")</formula>
    </cfRule>
  </conditionalFormatting>
  <conditionalFormatting sqref="AO19">
    <cfRule type="expression" dxfId="5" priority="5">
      <formula>AND(AQ19&lt;&gt;0,B19="")</formula>
    </cfRule>
    <cfRule type="expression" dxfId="4" priority="7">
      <formula>AND(AQ19&lt;&gt;1,B19&lt;&gt;"")</formula>
    </cfRule>
  </conditionalFormatting>
  <conditionalFormatting sqref="AN20">
    <cfRule type="expression" dxfId="3" priority="2">
      <formula>AND(AQ20&lt;&gt;0,B20="")</formula>
    </cfRule>
    <cfRule type="expression" dxfId="2" priority="4">
      <formula>AND(AQ20&lt;&gt;1,B20&lt;&gt;"")</formula>
    </cfRule>
  </conditionalFormatting>
  <conditionalFormatting sqref="AO20">
    <cfRule type="expression" dxfId="1" priority="1">
      <formula>AND(AQ20&lt;&gt;0,B20="")</formula>
    </cfRule>
    <cfRule type="expression" dxfId="0" priority="3">
      <formula>AND(AQ20&lt;&gt;1,B20&lt;&gt;"")</formula>
    </cfRule>
  </conditionalFormatting>
  <dataValidations count="5">
    <dataValidation type="custom" showInputMessage="1" showErrorMessage="1" sqref="AE30">
      <formula1>C20&lt;&gt;""</formula1>
    </dataValidation>
    <dataValidation type="custom" showInputMessage="1" showErrorMessage="1" sqref="AD30">
      <formula1>C20&lt;&gt;""</formula1>
    </dataValidation>
    <dataValidation type="custom" showInputMessage="1" showErrorMessage="1" sqref="AC30">
      <formula1>C20&lt;&gt;""</formula1>
    </dataValidation>
    <dataValidation type="custom" showInputMessage="1" showErrorMessage="1" sqref="AB30">
      <formula1>C20&lt;&gt;""</formula1>
    </dataValidation>
    <dataValidation type="custom" showInputMessage="1" showErrorMessage="1" sqref="AA30">
      <formula1>AND(C20&lt;&gt;"",AF30=0)</formula1>
    </dataValidation>
  </dataValidations>
  <pageMargins left="0.70866141732283472" right="0.31496062992125984" top="0.39370078740157483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印刷タイプ</vt:lpstr>
      <vt:lpstr>入力タイプ(自動計算)</vt:lpstr>
      <vt:lpstr>記入例(印刷タイプ)</vt:lpstr>
      <vt:lpstr>記入例(入力タイプ)</vt:lpstr>
      <vt:lpstr>印刷タイプ!Print_Area</vt:lpstr>
      <vt:lpstr>'記入例(印刷タイプ)'!Print_Area</vt:lpstr>
      <vt:lpstr>'記入例(入力タイプ)'!Print_Area</vt:lpstr>
      <vt:lpstr>'入力タイプ(自動計算)'!Print_Area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jimuk</dc:creator>
  <cp:lastModifiedBy>KATO</cp:lastModifiedBy>
  <cp:lastPrinted>2018-12-06T04:18:00Z</cp:lastPrinted>
  <dcterms:created xsi:type="dcterms:W3CDTF">2018-11-09T04:44:05Z</dcterms:created>
  <dcterms:modified xsi:type="dcterms:W3CDTF">2019-08-21T00:14:39Z</dcterms:modified>
</cp:coreProperties>
</file>